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wutong\Desktop\2025国奖+扬华新秀\分数\"/>
    </mc:Choice>
  </mc:AlternateContent>
  <xr:revisionPtr revIDLastSave="0" documentId="13_ncr:1_{1BD04A72-5210-4B9D-84B5-A40B92FD0B53}" xr6:coauthVersionLast="47" xr6:coauthVersionMax="47" xr10:uidLastSave="{00000000-0000-0000-0000-000000000000}"/>
  <bookViews>
    <workbookView xWindow="-120" yWindow="-120" windowWidth="29040" windowHeight="15840" xr2:uid="{00000000-000D-0000-FFFF-FFFF00000000}"/>
  </bookViews>
  <sheets>
    <sheet name="硕士" sheetId="1" r:id="rId1"/>
  </sheets>
  <calcPr calcId="191029"/>
</workbook>
</file>

<file path=xl/calcChain.xml><?xml version="1.0" encoding="utf-8"?>
<calcChain xmlns="http://schemas.openxmlformats.org/spreadsheetml/2006/main">
  <c r="W11" i="1" l="1"/>
  <c r="X11" i="1" s="1"/>
  <c r="V11" i="1"/>
  <c r="W41" i="1"/>
  <c r="X41" i="1" s="1"/>
  <c r="V41" i="1"/>
  <c r="G41" i="1"/>
  <c r="V40" i="1"/>
  <c r="W40" i="1" s="1"/>
  <c r="X40" i="1" s="1"/>
  <c r="G40" i="1"/>
  <c r="V39" i="1"/>
  <c r="W39" i="1" s="1"/>
  <c r="X39" i="1" s="1"/>
  <c r="G39" i="1"/>
  <c r="W38" i="1"/>
  <c r="X38" i="1" s="1"/>
  <c r="V38" i="1"/>
  <c r="G38" i="1"/>
  <c r="X37" i="1"/>
  <c r="W37" i="1"/>
  <c r="G37" i="1"/>
  <c r="W36" i="1"/>
  <c r="V36" i="1"/>
  <c r="G36" i="1"/>
  <c r="X36" i="1" s="1"/>
  <c r="V35" i="1"/>
  <c r="W35" i="1" s="1"/>
  <c r="X35" i="1" s="1"/>
  <c r="G35" i="1"/>
  <c r="W34" i="1"/>
  <c r="X34" i="1" s="1"/>
  <c r="V34" i="1"/>
  <c r="G34" i="1"/>
  <c r="W33" i="1"/>
  <c r="V33" i="1"/>
  <c r="G33" i="1"/>
  <c r="X33" i="1" s="1"/>
  <c r="V32" i="1"/>
  <c r="W32" i="1" s="1"/>
  <c r="X32" i="1" s="1"/>
  <c r="G32" i="1"/>
  <c r="W31" i="1"/>
  <c r="X31" i="1" s="1"/>
  <c r="V31" i="1"/>
  <c r="G31" i="1"/>
  <c r="W30" i="1"/>
  <c r="V30" i="1"/>
  <c r="G30" i="1"/>
  <c r="X30" i="1" s="1"/>
  <c r="V29" i="1"/>
  <c r="W29" i="1" s="1"/>
  <c r="X29" i="1" s="1"/>
  <c r="G29" i="1"/>
  <c r="W28" i="1"/>
  <c r="X28" i="1" s="1"/>
  <c r="V28" i="1"/>
  <c r="G28" i="1"/>
  <c r="V27" i="1"/>
  <c r="W27" i="1" s="1"/>
  <c r="X27" i="1" s="1"/>
  <c r="G27" i="1"/>
  <c r="V26" i="1"/>
  <c r="W26" i="1" s="1"/>
  <c r="X26" i="1" s="1"/>
  <c r="G26" i="1"/>
  <c r="W25" i="1"/>
  <c r="X25" i="1" s="1"/>
  <c r="V25" i="1"/>
  <c r="G25" i="1"/>
  <c r="V24" i="1"/>
  <c r="W24" i="1" s="1"/>
  <c r="X24" i="1" s="1"/>
  <c r="G24" i="1"/>
  <c r="V23" i="1"/>
  <c r="W23" i="1" s="1"/>
  <c r="X23" i="1" s="1"/>
  <c r="G23" i="1"/>
  <c r="W22" i="1"/>
  <c r="X22" i="1" s="1"/>
  <c r="V22" i="1"/>
  <c r="G22" i="1"/>
  <c r="V21" i="1"/>
  <c r="W21" i="1" s="1"/>
  <c r="X21" i="1" s="1"/>
  <c r="G21" i="1"/>
  <c r="V20" i="1"/>
  <c r="W20" i="1" s="1"/>
  <c r="X20" i="1" s="1"/>
  <c r="G20" i="1"/>
  <c r="W19" i="1"/>
  <c r="X19" i="1" s="1"/>
  <c r="V19" i="1"/>
  <c r="G19" i="1"/>
  <c r="W18" i="1"/>
  <c r="X18" i="1" s="1"/>
  <c r="V18" i="1"/>
  <c r="G18" i="1"/>
  <c r="V17" i="1"/>
  <c r="W17" i="1" s="1"/>
  <c r="X17" i="1" s="1"/>
  <c r="G17" i="1"/>
  <c r="W16" i="1"/>
  <c r="X16" i="1" s="1"/>
  <c r="V16" i="1"/>
  <c r="G16" i="1"/>
  <c r="W15" i="1"/>
  <c r="X15" i="1" s="1"/>
  <c r="V15" i="1"/>
  <c r="G15" i="1"/>
  <c r="V14" i="1"/>
  <c r="W14" i="1" s="1"/>
  <c r="X14" i="1" s="1"/>
  <c r="G14" i="1"/>
  <c r="W13" i="1"/>
  <c r="X13" i="1" s="1"/>
  <c r="V13" i="1"/>
  <c r="G13" i="1"/>
  <c r="W12" i="1"/>
  <c r="X12" i="1" s="1"/>
  <c r="V12" i="1"/>
  <c r="G12" i="1"/>
  <c r="G11" i="1"/>
  <c r="V10" i="1"/>
  <c r="W10" i="1" s="1"/>
  <c r="X10" i="1" s="1"/>
  <c r="G10" i="1"/>
  <c r="X9" i="1"/>
  <c r="W9" i="1"/>
  <c r="V9" i="1"/>
  <c r="G9" i="1"/>
  <c r="V8" i="1"/>
  <c r="W8" i="1" s="1"/>
  <c r="X8" i="1" s="1"/>
  <c r="I8" i="1"/>
  <c r="G8" i="1"/>
  <c r="W7" i="1"/>
  <c r="X7" i="1" s="1"/>
  <c r="V7" i="1"/>
  <c r="G7" i="1"/>
  <c r="V6" i="1"/>
  <c r="W6" i="1" s="1"/>
  <c r="X6" i="1" s="1"/>
  <c r="G6" i="1"/>
  <c r="W5" i="1"/>
  <c r="X5" i="1" s="1"/>
  <c r="V5" i="1"/>
  <c r="G5" i="1"/>
  <c r="W4" i="1"/>
  <c r="X4" i="1" s="1"/>
  <c r="V4" i="1"/>
  <c r="G4" i="1"/>
  <c r="W3" i="1"/>
  <c r="X3" i="1" s="1"/>
  <c r="V3" i="1"/>
  <c r="G3" i="1"/>
</calcChain>
</file>

<file path=xl/sharedStrings.xml><?xml version="1.0" encoding="utf-8"?>
<sst xmlns="http://schemas.openxmlformats.org/spreadsheetml/2006/main" count="223" uniqueCount="177">
  <si>
    <t>序号</t>
  </si>
  <si>
    <t>学号</t>
  </si>
  <si>
    <t>姓名</t>
  </si>
  <si>
    <t>联系方式</t>
  </si>
  <si>
    <t>导师</t>
  </si>
  <si>
    <t>课程平均分</t>
  </si>
  <si>
    <t>课程平均分×25%</t>
  </si>
  <si>
    <t>学术成果</t>
  </si>
  <si>
    <t>学术成果得分</t>
  </si>
  <si>
    <t>学术成果×75%</t>
  </si>
  <si>
    <t>折算总分</t>
  </si>
  <si>
    <t>发表科研论文</t>
  </si>
  <si>
    <t>得分</t>
  </si>
  <si>
    <t>主持科研项目</t>
  </si>
  <si>
    <t>出版（参编）专著或教材</t>
  </si>
  <si>
    <t>科研获奖</t>
  </si>
  <si>
    <t>专利</t>
  </si>
  <si>
    <t>学术会议活动</t>
  </si>
  <si>
    <t>学科竞赛及科技活动</t>
  </si>
  <si>
    <t>毕茜茹</t>
  </si>
  <si>
    <t>胡路</t>
  </si>
  <si>
    <t>1、发明专利：一种V2G背景 下的自动驾驶汽车共享仿真方法及装置（Z12025 1 0773564.7，1/2），31.5分</t>
  </si>
  <si>
    <t>1、20123年12月：“华为杯”第20届中国研究生数学建模竞赛成功参与奖（5分）</t>
  </si>
  <si>
    <t>陈文慧</t>
  </si>
  <si>
    <t>谢军</t>
  </si>
  <si>
    <t>1、2024年6月26日-29日：2024年世界交通运输大会（WTC），山东；在会议中宣读会议已录用论文《突发事件下城市轨道交通列车运行调整研究》 （3分）</t>
  </si>
  <si>
    <t>1.2023年9月：“华为杯”第20届中国研究生数学建模竞赛国家级二等奖（15分）
2. 2024年9月：“华为杯”第21届中国研究生数学建模竞赛国家级二等奖（15分）</t>
  </si>
  <si>
    <t>陈星宇</t>
  </si>
  <si>
    <t>黄文成</t>
  </si>
  <si>
    <t>1. Huang W C*, Chen X Y, et al.. Using AIE-D algorithm to recognize the node importance of weighted urban rail transit network considering passenger flow(JCQ Q1, 1/3, 除导师外一作，2025年3月）（105分）</t>
  </si>
  <si>
    <t>1. 2024年12月：“华为杯”第21届中国研究生数学建模竞赛成功参与奖（5分）</t>
  </si>
  <si>
    <t>陈正贤</t>
  </si>
  <si>
    <t>徐占东</t>
  </si>
  <si>
    <r>
      <t xml:space="preserve">1.徐占东，陈正贤，刘晓波.Resilience analysis of bike-bus-metro multimodal transit network: Case study in Chengdu, China(JCR Q1, 1/2,除导师外一作， 2025年6月)（105分）
</t>
    </r>
    <r>
      <rPr>
        <sz val="11"/>
        <color rgb="FFFF0000"/>
        <rFont val="宋体"/>
        <charset val="134"/>
        <scheme val="minor"/>
      </rPr>
      <t>2. 姜小美，徐占东，陈正贤，刘晓波.轨道交通与常规公交客流竞争的空间异质性分析（北大核心，2/3，除导师外二作，2025年4月）（2.5分）</t>
    </r>
  </si>
  <si>
    <t>1.发明专利：一种三网多模式公共交通系统韧性评估方法、系统及介质
（ZL 202410810795.6 除导师外第1署名）（31.5分）</t>
  </si>
  <si>
    <t>1. 境内高水平会议：2024年6月、成都、
第十五届计算交通科学国际研讨会CTS2024;(3分)</t>
  </si>
  <si>
    <t>1.2023年12月：“华为杯”第二十届中国研究生数学建模竞赛成功参与奖（5分）</t>
  </si>
  <si>
    <t>番惠媚</t>
  </si>
  <si>
    <t>牟能冶</t>
  </si>
  <si>
    <r>
      <rPr>
        <sz val="11"/>
        <rFont val="宋体"/>
        <charset val="134"/>
        <scheme val="minor"/>
      </rPr>
      <t>1、牟能冶,</t>
    </r>
    <r>
      <rPr>
        <b/>
        <sz val="11"/>
        <rFont val="宋体"/>
        <charset val="134"/>
      </rPr>
      <t>番惠媚</t>
    </r>
    <r>
      <rPr>
        <sz val="11"/>
        <rFont val="宋体"/>
        <charset val="134"/>
        <scheme val="minor"/>
      </rPr>
      <t xml:space="preserve">,王慧妍,等.新疆物流企业时空分布特征及其影响因素[J].经济地理,2025,45(05):113-121.DOI:10.15957/j.cnki.jjdl.2025.05.012.（CSCD、CSSCI，1/4（导师除外），2025年6月）（10.5分）；
2、Mu N, Han Y, </t>
    </r>
    <r>
      <rPr>
        <b/>
        <sz val="11"/>
        <rFont val="宋体"/>
        <charset val="134"/>
      </rPr>
      <t>Fan H</t>
    </r>
    <r>
      <rPr>
        <sz val="11"/>
        <rFont val="宋体"/>
        <charset val="134"/>
        <scheme val="minor"/>
      </rPr>
      <t>, et al. Robustness assessment of a multilayer composite network with a two-stage fusion community detection algorithm[J]. Transportation Letters, 2025: 1-20.（JCR Q2，2/5（导师除外），2025年4月）（18.75分）</t>
    </r>
  </si>
  <si>
    <t xml:space="preserve">
</t>
  </si>
  <si>
    <t>1、2023年12月：“华为杯”第二十届中国研究生数学建模竞赛三等奖（10分）；</t>
  </si>
  <si>
    <t>付葵</t>
  </si>
  <si>
    <t>刘昱岗</t>
  </si>
  <si>
    <t>1、郑帅，刘昱岗，付葵等*等.Optimization of isolated intersection signal timing and trajectory 
planning under mixed traffic environment: The flexible catalysis 
of connected and automated vehicles
（JCR Q2，3/6，除导师外二作，2024年3月12日）（18.75分）；
2、郑帅，刘昱岗，付葵，等.Optimal of Siting and Pricing for Multi-Type
Charging Facility Considering Electric Vehicle
and Grid Bidirectional Power Transfer
（JCR Q1，3/5，除导师外二作，2025年3月21日）（37.5分）</t>
  </si>
  <si>
    <t>谷丽婷</t>
  </si>
  <si>
    <t>张永祥</t>
  </si>
  <si>
    <t>1、张永祥，谷丽婷等.基于CNN-GRU模型的中欧班列运到时限预测
（EI，2/6，除导师外一作，2024年10月）（10.5分）；
2、张永祥，谷丽婷等.Forecasting train travel times of China–Europe Railway Express through a hybrid deep learning model optimized with a bandit-based approach
（JCR Q1，2/6，除导师外一作，2025年3月）（105分）</t>
  </si>
  <si>
    <t xml:space="preserve">1、境内高水平会议：2024年12月、北京；（3分）
</t>
  </si>
  <si>
    <t>1、2023年12月，“华为杯”第20届中国研究生数学建模竞赛三等奖（10分）；
2、2024年12月：“华为杯”第21届中国研究生数学建模竞赛二等奖，国家级（15分）；</t>
  </si>
  <si>
    <t xml:space="preserve">郭家新 </t>
  </si>
  <si>
    <t>刘涛</t>
  </si>
  <si>
    <t>1.刘涛，郭家新等.氢燃料电池公交研究文献综述及展望（高水平中文期刊，1/3（导师除外），2024年10月（35分））</t>
  </si>
  <si>
    <t>1，发明专利：一种智轨电车可变编组运营优化方法（2025100396914，1/2（导师除外））（3.5分）</t>
  </si>
  <si>
    <t>1.The 1st Conference On Transportation and Energy Integration Technologies：2025年7/25-7/27，大连(3分）</t>
  </si>
  <si>
    <t>1.2024年12月：“华为杯”第二十一届中国研究生数学建模竞赛成功参与奖，国家级（5分）2.2023年12月：“华为杯”第二十届中国研究生数学建模竞赛成功参与奖，国家级（5分）</t>
  </si>
  <si>
    <t>刘卓</t>
  </si>
  <si>
    <t>孙湛博</t>
  </si>
  <si>
    <r>
      <t>1、Ding,Liu等.Can AV crash datasets provide more insight if missing information
 is supplemented? Employing Generative Adversarial Imputation
 Networks to Tackle Data Quality Issues （JCR Q1,2/6,2025年7月）（37.5分）2、Ji，Liu等.A hybrid framework for spatio-temporal traffic flow prediction with multi-scale feature extraction（JCR Q1,2/4,2025年5月）（37.5分）</t>
    </r>
    <r>
      <rPr>
        <sz val="11"/>
        <color rgb="FFFF0000"/>
        <rFont val="宋体"/>
        <charset val="134"/>
        <scheme val="minor"/>
      </rPr>
      <t>3、Sun,Liu等.Dynamic Spatio-Temporal Adaptive Convolutional Neural Networks For Traffic Flow Prediction（高水平论文，1/4）（10.5分）</t>
    </r>
  </si>
  <si>
    <t>2024年9月，加拿大埃德蒙顿， ITSC2024；</t>
  </si>
  <si>
    <t>2023年12月：“华为杯”第20届中国研究生数学建模竞赛二等奖；</t>
  </si>
  <si>
    <r>
      <rPr>
        <sz val="11"/>
        <rFont val="宋体"/>
        <charset val="134"/>
      </rPr>
      <t>杨晓辉</t>
    </r>
  </si>
  <si>
    <r>
      <rPr>
        <sz val="11"/>
        <rFont val="宋体"/>
        <charset val="134"/>
      </rPr>
      <t>范文博</t>
    </r>
  </si>
  <si>
    <r>
      <rPr>
        <sz val="12"/>
        <rFont val="Times New Roman"/>
        <family val="1"/>
      </rPr>
      <t xml:space="preserve">Fan, W., Yan, X., Sun, Z., </t>
    </r>
    <r>
      <rPr>
        <b/>
        <sz val="12"/>
        <rFont val="Times New Roman"/>
        <family val="1"/>
      </rPr>
      <t>Yang, X.</t>
    </r>
    <r>
      <rPr>
        <sz val="12"/>
        <rFont val="Times New Roman"/>
        <family val="1"/>
      </rPr>
      <t xml:space="preserve">, 2025. Novel operational algorithms for ride-pooling as on-demand feeder services. </t>
    </r>
    <r>
      <rPr>
        <i/>
        <sz val="12"/>
        <rFont val="Times New Roman"/>
        <family val="1"/>
      </rPr>
      <t>Transportation Research Part C: Emerging Technologies</t>
    </r>
    <r>
      <rPr>
        <sz val="12"/>
        <rFont val="Times New Roman"/>
        <family val="1"/>
      </rPr>
      <t xml:space="preserve"> </t>
    </r>
    <r>
      <rPr>
        <sz val="12"/>
        <rFont val="宋体"/>
        <charset val="134"/>
      </rPr>
      <t>（</t>
    </r>
    <r>
      <rPr>
        <sz val="12"/>
        <rFont val="Times New Roman"/>
        <family val="1"/>
      </rPr>
      <t>JCR  Q1</t>
    </r>
    <r>
      <rPr>
        <sz val="12"/>
        <rFont val="宋体"/>
        <charset val="134"/>
      </rPr>
      <t>，</t>
    </r>
    <r>
      <rPr>
        <sz val="12"/>
        <rFont val="Times New Roman"/>
        <family val="1"/>
      </rPr>
      <t>3/3, 2025年6月）（7.5分）</t>
    </r>
  </si>
  <si>
    <r>
      <rPr>
        <sz val="11"/>
        <rFont val="Times New Roman"/>
        <family val="1"/>
      </rPr>
      <t>1</t>
    </r>
    <r>
      <rPr>
        <sz val="11"/>
        <rFont val="宋体"/>
        <charset val="134"/>
      </rPr>
      <t>、发明专利：一种基于模块化自动驾驶车辆的智能接驳方法及系统（</t>
    </r>
    <r>
      <rPr>
        <sz val="11"/>
        <rFont val="Times New Roman"/>
        <family val="1"/>
      </rPr>
      <t>ZL202411124343.9</t>
    </r>
    <r>
      <rPr>
        <sz val="11"/>
        <rFont val="宋体"/>
        <charset val="134"/>
      </rPr>
      <t>，</t>
    </r>
    <r>
      <rPr>
        <sz val="11"/>
        <rFont val="Times New Roman"/>
        <family val="1"/>
      </rPr>
      <t>1/7</t>
    </r>
    <r>
      <rPr>
        <sz val="11"/>
        <rFont val="宋体"/>
        <charset val="134"/>
      </rPr>
      <t>（导师除外））（</t>
    </r>
    <r>
      <rPr>
        <sz val="11"/>
        <rFont val="Times New Roman"/>
        <family val="1"/>
      </rPr>
      <t>31.5</t>
    </r>
    <r>
      <rPr>
        <sz val="11"/>
        <rFont val="宋体"/>
        <charset val="134"/>
      </rPr>
      <t>分）；</t>
    </r>
    <r>
      <rPr>
        <sz val="11"/>
        <rFont val="Times New Roman"/>
        <family val="1"/>
      </rPr>
      <t xml:space="preserve"> 2</t>
    </r>
    <r>
      <rPr>
        <sz val="11"/>
        <rFont val="宋体"/>
        <charset val="134"/>
      </rPr>
      <t>、发明专利：一种基于模块化自动驾驶车辆的公交运营方法及系统（申请号：</t>
    </r>
    <r>
      <rPr>
        <sz val="11"/>
        <rFont val="Times New Roman"/>
        <family val="1"/>
      </rPr>
      <t>202411830793X</t>
    </r>
    <r>
      <rPr>
        <sz val="11"/>
        <rFont val="宋体"/>
        <charset val="134"/>
      </rPr>
      <t>，</t>
    </r>
    <r>
      <rPr>
        <sz val="11"/>
        <rFont val="Times New Roman"/>
        <family val="1"/>
      </rPr>
      <t>2/6</t>
    </r>
    <r>
      <rPr>
        <sz val="11"/>
        <rFont val="宋体"/>
        <charset val="134"/>
      </rPr>
      <t>（导师除外））（</t>
    </r>
    <r>
      <rPr>
        <sz val="11"/>
        <rFont val="Times New Roman"/>
        <family val="1"/>
      </rPr>
      <t>1.25</t>
    </r>
    <r>
      <rPr>
        <sz val="11"/>
        <rFont val="宋体"/>
        <charset val="134"/>
      </rPr>
      <t>分）</t>
    </r>
  </si>
  <si>
    <r>
      <rPr>
        <sz val="11"/>
        <rFont val="Times New Roman"/>
        <family val="1"/>
      </rPr>
      <t>1</t>
    </r>
    <r>
      <rPr>
        <sz val="11"/>
        <rFont val="宋体"/>
        <charset val="134"/>
      </rPr>
      <t>、第十六届计算交通科学国际研讨会</t>
    </r>
    <r>
      <rPr>
        <sz val="11"/>
        <rFont val="Times New Roman"/>
        <family val="1"/>
      </rPr>
      <t>(CTS2025)</t>
    </r>
    <r>
      <rPr>
        <sz val="11"/>
        <rFont val="宋体"/>
        <charset val="134"/>
      </rPr>
      <t>：</t>
    </r>
    <r>
      <rPr>
        <sz val="11"/>
        <rFont val="Times New Roman"/>
        <family val="1"/>
      </rPr>
      <t>2025</t>
    </r>
    <r>
      <rPr>
        <sz val="11"/>
        <rFont val="宋体"/>
        <charset val="134"/>
      </rPr>
      <t>年</t>
    </r>
    <r>
      <rPr>
        <sz val="11"/>
        <rFont val="Times New Roman"/>
        <family val="1"/>
      </rPr>
      <t>7</t>
    </r>
    <r>
      <rPr>
        <sz val="11"/>
        <rFont val="宋体"/>
        <charset val="134"/>
      </rPr>
      <t>月</t>
    </r>
    <r>
      <rPr>
        <sz val="11"/>
        <rFont val="Times New Roman"/>
        <family val="1"/>
      </rPr>
      <t>25</t>
    </r>
    <r>
      <rPr>
        <sz val="11"/>
        <rFont val="宋体"/>
        <charset val="134"/>
      </rPr>
      <t>日</t>
    </r>
    <r>
      <rPr>
        <sz val="11"/>
        <rFont val="Times New Roman"/>
        <family val="1"/>
      </rPr>
      <t>-27</t>
    </r>
    <r>
      <rPr>
        <sz val="11"/>
        <rFont val="宋体"/>
        <charset val="134"/>
      </rPr>
      <t>日、湖北省武汉；（</t>
    </r>
    <r>
      <rPr>
        <sz val="11"/>
        <rFont val="Times New Roman"/>
        <family val="1"/>
      </rPr>
      <t>3</t>
    </r>
    <r>
      <rPr>
        <sz val="11"/>
        <rFont val="宋体"/>
        <charset val="134"/>
      </rPr>
      <t>分）</t>
    </r>
  </si>
  <si>
    <r>
      <rPr>
        <sz val="11"/>
        <rFont val="Times New Roman"/>
        <family val="1"/>
      </rPr>
      <t>1</t>
    </r>
    <r>
      <rPr>
        <sz val="11"/>
        <rFont val="宋体"/>
        <charset val="134"/>
      </rPr>
      <t>、</t>
    </r>
    <r>
      <rPr>
        <sz val="11"/>
        <rFont val="Times New Roman"/>
        <family val="1"/>
      </rPr>
      <t>2023</t>
    </r>
    <r>
      <rPr>
        <sz val="11"/>
        <rFont val="宋体"/>
        <charset val="134"/>
      </rPr>
      <t>年</t>
    </r>
    <r>
      <rPr>
        <sz val="11"/>
        <rFont val="Times New Roman"/>
        <family val="1"/>
      </rPr>
      <t>12</t>
    </r>
    <r>
      <rPr>
        <sz val="11"/>
        <rFont val="宋体"/>
        <charset val="134"/>
      </rPr>
      <t>月：</t>
    </r>
    <r>
      <rPr>
        <sz val="11"/>
        <rFont val="Times New Roman"/>
        <family val="1"/>
      </rPr>
      <t>“</t>
    </r>
    <r>
      <rPr>
        <sz val="11"/>
        <rFont val="宋体"/>
        <charset val="134"/>
      </rPr>
      <t>华为杯</t>
    </r>
    <r>
      <rPr>
        <sz val="11"/>
        <rFont val="Times New Roman"/>
        <family val="1"/>
      </rPr>
      <t>”</t>
    </r>
    <r>
      <rPr>
        <sz val="11"/>
        <rFont val="宋体"/>
        <charset val="134"/>
      </rPr>
      <t>第二十届中国研究生数学建模竞赛二等奖，国家级，</t>
    </r>
    <r>
      <rPr>
        <sz val="11"/>
        <rFont val="Times New Roman"/>
        <family val="1"/>
      </rPr>
      <t>15</t>
    </r>
    <r>
      <rPr>
        <sz val="11"/>
        <rFont val="宋体"/>
        <charset val="134"/>
      </rPr>
      <t>分；</t>
    </r>
    <r>
      <rPr>
        <sz val="11"/>
        <rFont val="Times New Roman"/>
        <family val="1"/>
      </rPr>
      <t>2</t>
    </r>
    <r>
      <rPr>
        <sz val="11"/>
        <rFont val="宋体"/>
        <charset val="134"/>
      </rPr>
      <t>、</t>
    </r>
    <r>
      <rPr>
        <sz val="11"/>
        <rFont val="Times New Roman"/>
        <family val="1"/>
      </rPr>
      <t>2024</t>
    </r>
    <r>
      <rPr>
        <sz val="11"/>
        <rFont val="宋体"/>
        <charset val="134"/>
      </rPr>
      <t>年</t>
    </r>
    <r>
      <rPr>
        <sz val="11"/>
        <rFont val="Times New Roman"/>
        <family val="1"/>
      </rPr>
      <t>12</t>
    </r>
    <r>
      <rPr>
        <sz val="11"/>
        <rFont val="宋体"/>
        <charset val="134"/>
      </rPr>
      <t>月：</t>
    </r>
    <r>
      <rPr>
        <sz val="11"/>
        <rFont val="Times New Roman"/>
        <family val="1"/>
      </rPr>
      <t>“</t>
    </r>
    <r>
      <rPr>
        <sz val="11"/>
        <rFont val="宋体"/>
        <charset val="134"/>
      </rPr>
      <t>华为杯</t>
    </r>
    <r>
      <rPr>
        <sz val="11"/>
        <rFont val="Times New Roman"/>
        <family val="1"/>
      </rPr>
      <t>”</t>
    </r>
    <r>
      <rPr>
        <sz val="11"/>
        <rFont val="宋体"/>
        <charset val="134"/>
      </rPr>
      <t>第二十一届中国研究生数学建模竞赛三等奖，国家级，</t>
    </r>
    <r>
      <rPr>
        <sz val="11"/>
        <rFont val="Times New Roman"/>
        <family val="1"/>
      </rPr>
      <t>10</t>
    </r>
    <r>
      <rPr>
        <sz val="11"/>
        <rFont val="宋体"/>
        <charset val="134"/>
      </rPr>
      <t>分</t>
    </r>
  </si>
  <si>
    <t>韩芸瑾</t>
  </si>
  <si>
    <t>1.Mu, Nengye,Han, Yunjin,Fan, Huimei , et al.Robustness assessment of a multilayer composite network with a twostage fusion community detection algorithm（JCR Q2，1/5 （导师除外），2025年4月）（52.5分）</t>
  </si>
  <si>
    <t>1、学术会议活动：境外国际会议：2025.2.13-2025.2.22、新加坡南洋理工大学、参加学术会议及研学项目；（10分）</t>
  </si>
  <si>
    <t>1、2023年12月:“华为杯”第20届中国研究生数学建模竞赛二等奖（15分）</t>
  </si>
  <si>
    <t>皇甫俊杰</t>
  </si>
  <si>
    <t>蒋阳升</t>
  </si>
  <si>
    <r>
      <t>Yangsheng Jiang，Junjie Huangfu等.Energy-efficient trajectory design of connected automated vehicles platoon:A unified modeling approach using space-time-speed grid networks（JCR Q1，2/5，</t>
    </r>
    <r>
      <rPr>
        <sz val="11"/>
        <color rgb="FFFF0000"/>
        <rFont val="宋体"/>
        <charset val="134"/>
        <scheme val="minor"/>
      </rPr>
      <t>除导师外一作</t>
    </r>
    <r>
      <rPr>
        <sz val="11"/>
        <rFont val="宋体"/>
        <charset val="134"/>
        <scheme val="minor"/>
      </rPr>
      <t>，2024年12月27日）（105分）</t>
    </r>
  </si>
  <si>
    <t>傅成鑫</t>
  </si>
  <si>
    <t>姚志洪</t>
  </si>
  <si>
    <t>1、姚志洪，张琦，傅成鑫等.Collaborative optimization of vehicle formation and timetable for modular autonomous pus considering demand uncertainty: A data-driven continuous approximate method;(JCR Q1 3/5，除导师外二作，2025年7月)(37.5)</t>
  </si>
  <si>
    <t>1、2024年12月：“华为杯”第21届中国研究生数学建模竞赛二等奖（15分）；</t>
  </si>
  <si>
    <t>蒋明君</t>
  </si>
  <si>
    <t>张开冉</t>
  </si>
  <si>
    <t>1、张开冉，殷苏平，蒋明君.城市轨道交通网络韧性优化研究
（高水平中文，2/2（导师除外），2025年2月）（15分）；
2、张开冉，蒋明君，秦培富，罗光炜.辅助驾驶车辆驶入智能队列的安全编队策略研究
（高水平中文，1/3（导师除外），2025年4月）（35分）</t>
  </si>
  <si>
    <t>1、2023年12月：“华为杯”第20届中国研究生数学建模竞赛三等奖，国家级（10分）；
2、2024年12月：“华为杯”第21届中国研究生数学建模竞赛三等奖，国家级（10分）；</t>
  </si>
  <si>
    <t>靳童</t>
  </si>
  <si>
    <t xml:space="preserve">1、Jin,T., Liu,T.,et al.(2025). Optimising Public Transport Passenger Transfer Waiting 
Time: Comparing the Impacts of Alternative Objectives. (JCR Q2,1/6，第一作者，2025年5月)（52.5分） </t>
  </si>
  <si>
    <t>1、发明专利授权：一种面向智轨与公交换乘优化的时刻表协同编制方法（ZL 2024 1 1109601.6，除导师外第1署名）（31.5分）
2、发明专利授权：一种智能轨道快运系统线路配属列车数量计算方法（ZL 2024 1 1155863.6,除导师外第3署名）（2.25分）</t>
  </si>
  <si>
    <t>1、境内高水平会议：2024年6月26日至29日.中国青岛.2024世界交通运输大会（WTC2024）.会议选定论文"Transfer optimization in multimodal public transport: Trade-off between total transfer waiting time and longest transfer waiting time"以墙报形式做学术报告，并获得推荐墙报奖；（3*1.5=4.5分）</t>
  </si>
  <si>
    <t>谭湘蓉</t>
  </si>
  <si>
    <t>甘蜜</t>
  </si>
  <si>
    <t>Zhang, Y., Tan, X., Gan, M等.Operational synchromodal transport planning methodologies: Review and roadmap
（JCR Q1，2/3，除导师外二作），2024年12月）（37.5分）</t>
  </si>
  <si>
    <t>1、2024年12月：“华为杯”第21届中国研究生数学建模竞赛二等奖，国家级（15分）</t>
  </si>
  <si>
    <t>张琦</t>
  </si>
  <si>
    <t>Yao,Zhang等.Collaborative optimization of vehicle formation and timetable for modular autonomous bus considering demand uncertainty: A data‑driven continuous approximate method (JCR Q1,1/4,2025年8月)</t>
  </si>
  <si>
    <t>1、2024年12月:“华为杯”第二十一届中国研究生数学建模竞赛三等奖,国家级 （10分）；
2、2025年5月:第十六届蓝桥杯全国软件和信息技术专业人才大赛四川省C/C++程序设计大赛研究生组三等奖，省级（7分）。</t>
  </si>
  <si>
    <t>2023200734</t>
  </si>
  <si>
    <t>喻磊</t>
  </si>
  <si>
    <t>15775385837</t>
  </si>
  <si>
    <t>韩科</t>
  </si>
  <si>
    <t>86.62</t>
  </si>
  <si>
    <t>1.喻磊，韩科. Using Construction Waste Hauling Trucks' GPS Data to Classify Earthwork-Related Locations: A Chengdu Case Study (JCR Q1, 1/1（一作）,2025年6月)（150分）</t>
  </si>
  <si>
    <t>150</t>
  </si>
  <si>
    <t>1.境外国际会议：The 28th International Conference of Hong Kong Society for Transportation Studies，2024年12月，香港（10分）</t>
  </si>
  <si>
    <t>10</t>
  </si>
  <si>
    <t>2023211455</t>
  </si>
  <si>
    <t>赵萤滢</t>
  </si>
  <si>
    <t>1.Zhihong Yao, Yingying Zhao等. A Queuing Model and Capacity Analysis for Reservation-Based Autonomous Intersection（JCR Q1，1/3，2025年8月）（105分）；2、Haoran Jiang, Kui Xia等.Environmental impacts and emission reduction methods of vehicles equipped with driving automation systems: An operational-level review（JCR Q1，3/5，2025年4月）（7.5分）；3、Haoran Jiang, Yingying Zhao等.自主交叉口综述：设计与管理（北大中文核心，2/4，2025年3月）（2.5分）</t>
  </si>
  <si>
    <r>
      <rPr>
        <sz val="10.5"/>
        <rFont val="Times New Roman"/>
        <family val="1"/>
      </rPr>
      <t>1</t>
    </r>
    <r>
      <rPr>
        <sz val="10.5"/>
        <rFont val="宋体"/>
        <charset val="134"/>
      </rPr>
      <t>、</t>
    </r>
    <r>
      <rPr>
        <sz val="10.5"/>
        <rFont val="Times New Roman"/>
        <family val="1"/>
      </rPr>
      <t>TRANSPORTATION RESEARCH BOARD (TRB) 103rd Annual Meeting</t>
    </r>
  </si>
  <si>
    <t>1、2023年12月：“华为杯”第二十届中国研究生数学建模竞赛三等奖（10分）；2、2024年12月：“华为杯”第21届中国研究生数学建模竞赛二等奖，国家级（15分）；</t>
  </si>
  <si>
    <t>夏魁</t>
  </si>
  <si>
    <t>1. Kui Xia等，LC-Dual: Coupling predictive information and redundant strategies for autonomous vehicle lane change trajectory planning (JCR Q1, 1/5, 2024年12月)(105分);
2. Haoran Jiang, Kui Xia等，Environmental impacts and emission reduction methods of vehicles equipped with driving automation systems: An operational-level review  (JCR Q1, 2/6, 2024年12月)(37.5分);
3. Yangsheng Jiang, Zipeng Man, Kui Xia, Model predictive control-based cooperative lane-changing strategy for connected autonomous vehicle platoons merging into dedicated lanes,(JCR Q1, 2/5, 2025年3月)(37.5分).</t>
  </si>
  <si>
    <t>石兴滋</t>
  </si>
  <si>
    <t>杨飞</t>
  </si>
  <si>
    <t>1、谢栋城，石兴滋等.Nonlinear Impact Analysis of Urban Road Traffic Carbon Emissions Based on the Integration of Gasoline and Electric Vehicles（JCR Q2，2/5，除导师外2作，2025年2月）（18.75分）；
2、单振宇，杨飞，石兴滋等.Hybrid Learning Model of Global–Local Graph Attention Network and XGBoost for Inferring Origin Destination Flows（JCR Q2，3/4,除导师外二作，2025年4月）（18.75分）</t>
  </si>
  <si>
    <t>1、2024年9月：“华为杯”第21届中国研究生数学建模竞赛三等奖，国家级（10分）；</t>
  </si>
  <si>
    <t>刘思源</t>
  </si>
  <si>
    <t>彭其渊</t>
  </si>
  <si>
    <t>1、彭其渊，刘思源，江山等.贯通运营下市域铁路与地铁列车开行方案协同优化（高水平中文期刊，1/6，除导师外一作，2025年1月）（35分）；
2、彭其渊，江山，刘思源等.多干扰下地铁列车运行与车底周转一体化调整优化（高水平中文期刊，2/6，除导师外二作，2024年8月）（12.5分）</t>
  </si>
  <si>
    <t xml:space="preserve">1、境内高水平国际会议：第十六届计算交通科学国际研讨会 (CTS2025)：2025年7月、武汉，汇报（3分）
</t>
  </si>
  <si>
    <t>1.2023年10月，获 2023 INFORMS 铁路应用分部 问题求解竞赛一等奖，国家级，一等奖 (30分)；2.2023年12月，获 “华为杯”第二十届中国研究生数学建模竞赛，国家级，成功参与奖 (5分)</t>
  </si>
  <si>
    <t>李新新</t>
  </si>
  <si>
    <t>1、李新新，黄文成.Resilience quantification method of high-speed railway train diagram under operation section interference: Strategies and practices.（JCR Q1，1/1，除导师外一作，2025年03月）（150分）；
2、黄文成，李新新等.Using an Inclusive Attribute Value Function based approach to evaluate the operation performance of high-speed railway network.（JCR Q1，1/4，除导师外一作，2025年03月）（105分）.</t>
  </si>
  <si>
    <t>无</t>
  </si>
  <si>
    <t>1、2023年12月：“华为杯”第二十届中国研究生数学建模竞赛成功参与奖（5分）.</t>
  </si>
  <si>
    <t>李天飞</t>
  </si>
  <si>
    <t>1、李天飞，黄文成.论文题目：Risk-accident emergence and prevention method of high-speed railway 
system: based on an improved Functional Resonance Analysis Method.（JCR Q1，1/2（除导师外一作），2025年7月）（150分）；</t>
  </si>
  <si>
    <t xml:space="preserve">   </t>
  </si>
  <si>
    <r>
      <rPr>
        <sz val="11"/>
        <rFont val="宋体"/>
        <charset val="134"/>
      </rPr>
      <t>李沁洋</t>
    </r>
  </si>
  <si>
    <r>
      <rPr>
        <sz val="11"/>
        <rFont val="宋体"/>
        <charset val="134"/>
      </rPr>
      <t>彭其渊</t>
    </r>
  </si>
  <si>
    <r>
      <rPr>
        <sz val="11"/>
        <rFont val="Times New Roman"/>
        <family val="1"/>
      </rPr>
      <t>1</t>
    </r>
    <r>
      <rPr>
        <sz val="11"/>
        <rFont val="宋体"/>
        <charset val="134"/>
      </rPr>
      <t>、李沁洋，彭其渊等</t>
    </r>
    <r>
      <rPr>
        <sz val="11"/>
        <rFont val="Times New Roman"/>
        <family val="1"/>
      </rPr>
      <t xml:space="preserve">. </t>
    </r>
    <r>
      <rPr>
        <sz val="11"/>
        <rFont val="宋体"/>
        <charset val="134"/>
      </rPr>
      <t>基于列生成算法的高速铁路动车组运用调整优化（北大核心，</t>
    </r>
    <r>
      <rPr>
        <sz val="11"/>
        <rFont val="Times New Roman"/>
        <family val="1"/>
      </rPr>
      <t>1/7</t>
    </r>
    <r>
      <rPr>
        <sz val="11"/>
        <rFont val="宋体"/>
        <charset val="134"/>
      </rPr>
      <t>，一作，</t>
    </r>
    <r>
      <rPr>
        <sz val="11"/>
        <rFont val="Times New Roman"/>
        <family val="1"/>
      </rPr>
      <t>2024</t>
    </r>
    <r>
      <rPr>
        <sz val="11"/>
        <rFont val="宋体"/>
        <charset val="134"/>
      </rPr>
      <t>年</t>
    </r>
    <r>
      <rPr>
        <sz val="11"/>
        <rFont val="Times New Roman"/>
        <family val="1"/>
      </rPr>
      <t>5</t>
    </r>
    <r>
      <rPr>
        <sz val="11"/>
        <rFont val="宋体"/>
        <charset val="134"/>
      </rPr>
      <t>月）（</t>
    </r>
    <r>
      <rPr>
        <sz val="11"/>
        <rFont val="Times New Roman"/>
        <family val="1"/>
      </rPr>
      <t>7</t>
    </r>
    <r>
      <rPr>
        <sz val="11"/>
        <rFont val="宋体"/>
        <charset val="134"/>
      </rPr>
      <t xml:space="preserve">分）；
</t>
    </r>
    <r>
      <rPr>
        <sz val="11"/>
        <rFont val="Times New Roman"/>
        <family val="1"/>
      </rPr>
      <t>2</t>
    </r>
    <r>
      <rPr>
        <sz val="11"/>
        <rFont val="宋体"/>
        <charset val="134"/>
      </rPr>
      <t>、李沁洋，彭其渊等</t>
    </r>
    <r>
      <rPr>
        <sz val="11"/>
        <rFont val="Times New Roman"/>
        <family val="1"/>
      </rPr>
      <t>.</t>
    </r>
    <r>
      <rPr>
        <sz val="11"/>
        <rFont val="宋体"/>
        <charset val="134"/>
      </rPr>
      <t>基于列生成算法的高速铁路动车组司机乘务计划调整优化（北大核心，</t>
    </r>
    <r>
      <rPr>
        <sz val="11"/>
        <rFont val="Times New Roman"/>
        <family val="1"/>
      </rPr>
      <t>1/6</t>
    </r>
    <r>
      <rPr>
        <sz val="11"/>
        <rFont val="宋体"/>
        <charset val="134"/>
      </rPr>
      <t>，一作</t>
    </r>
    <r>
      <rPr>
        <sz val="11"/>
        <rFont val="Times New Roman"/>
        <family val="1"/>
      </rPr>
      <t>,2025</t>
    </r>
    <r>
      <rPr>
        <sz val="11"/>
        <rFont val="宋体"/>
        <charset val="134"/>
      </rPr>
      <t>年</t>
    </r>
    <r>
      <rPr>
        <sz val="11"/>
        <rFont val="Times New Roman"/>
        <family val="1"/>
      </rPr>
      <t>6</t>
    </r>
    <r>
      <rPr>
        <sz val="11"/>
        <rFont val="宋体"/>
        <charset val="134"/>
      </rPr>
      <t>月）（</t>
    </r>
    <r>
      <rPr>
        <sz val="11"/>
        <rFont val="Times New Roman"/>
        <family val="1"/>
      </rPr>
      <t>7</t>
    </r>
    <r>
      <rPr>
        <sz val="11"/>
        <rFont val="宋体"/>
        <charset val="134"/>
      </rPr>
      <t>分）</t>
    </r>
  </si>
  <si>
    <r>
      <rPr>
        <sz val="11"/>
        <rFont val="Times New Roman"/>
        <family val="1"/>
      </rPr>
      <t>1</t>
    </r>
    <r>
      <rPr>
        <sz val="11"/>
        <rFont val="宋体"/>
        <charset val="134"/>
      </rPr>
      <t>、</t>
    </r>
    <r>
      <rPr>
        <sz val="11"/>
        <rFont val="Times New Roman"/>
        <family val="1"/>
      </rPr>
      <t>2023</t>
    </r>
    <r>
      <rPr>
        <sz val="11"/>
        <rFont val="宋体"/>
        <charset val="134"/>
      </rPr>
      <t>年</t>
    </r>
    <r>
      <rPr>
        <sz val="11"/>
        <rFont val="Times New Roman"/>
        <family val="1"/>
      </rPr>
      <t>10</t>
    </r>
    <r>
      <rPr>
        <sz val="11"/>
        <rFont val="宋体"/>
        <charset val="134"/>
      </rPr>
      <t>月：</t>
    </r>
    <r>
      <rPr>
        <sz val="11"/>
        <rFont val="Times New Roman"/>
        <family val="1"/>
      </rPr>
      <t>INFORMS</t>
    </r>
    <r>
      <rPr>
        <sz val="11"/>
        <rFont val="宋体"/>
        <charset val="134"/>
      </rPr>
      <t>（</t>
    </r>
    <r>
      <rPr>
        <sz val="11"/>
        <rFont val="Times New Roman"/>
        <family val="1"/>
      </rPr>
      <t>RAS</t>
    </r>
    <r>
      <rPr>
        <sz val="11"/>
        <rFont val="宋体"/>
        <charset val="134"/>
      </rPr>
      <t>）问题求解竞赛一等奖（</t>
    </r>
    <r>
      <rPr>
        <sz val="11"/>
        <rFont val="Times New Roman"/>
        <family val="1"/>
      </rPr>
      <t>30</t>
    </r>
    <r>
      <rPr>
        <sz val="11"/>
        <rFont val="宋体"/>
        <charset val="134"/>
      </rPr>
      <t xml:space="preserve">分）；
</t>
    </r>
    <r>
      <rPr>
        <sz val="11"/>
        <rFont val="Times New Roman"/>
        <family val="1"/>
      </rPr>
      <t>2</t>
    </r>
    <r>
      <rPr>
        <sz val="11"/>
        <rFont val="宋体"/>
        <charset val="134"/>
      </rPr>
      <t>、</t>
    </r>
    <r>
      <rPr>
        <sz val="11"/>
        <rFont val="Times New Roman"/>
        <family val="1"/>
      </rPr>
      <t>2023</t>
    </r>
    <r>
      <rPr>
        <sz val="11"/>
        <rFont val="宋体"/>
        <charset val="134"/>
      </rPr>
      <t>年</t>
    </r>
    <r>
      <rPr>
        <sz val="11"/>
        <rFont val="Times New Roman"/>
        <family val="1"/>
      </rPr>
      <t>12</t>
    </r>
    <r>
      <rPr>
        <sz val="11"/>
        <rFont val="宋体"/>
        <charset val="134"/>
      </rPr>
      <t>月：</t>
    </r>
    <r>
      <rPr>
        <sz val="11"/>
        <rFont val="Times New Roman"/>
        <family val="1"/>
      </rPr>
      <t>“</t>
    </r>
    <r>
      <rPr>
        <sz val="11"/>
        <rFont val="宋体"/>
        <charset val="134"/>
      </rPr>
      <t>华为杯</t>
    </r>
    <r>
      <rPr>
        <sz val="11"/>
        <rFont val="Times New Roman"/>
        <family val="1"/>
      </rPr>
      <t>”</t>
    </r>
    <r>
      <rPr>
        <sz val="11"/>
        <rFont val="宋体"/>
        <charset val="134"/>
      </rPr>
      <t>第二十界中国研究生数学建模竞赛二等奖（</t>
    </r>
    <r>
      <rPr>
        <sz val="11"/>
        <rFont val="Times New Roman"/>
        <family val="1"/>
      </rPr>
      <t>15</t>
    </r>
    <r>
      <rPr>
        <sz val="11"/>
        <rFont val="宋体"/>
        <charset val="134"/>
      </rPr>
      <t>分）</t>
    </r>
  </si>
  <si>
    <t>王士博</t>
  </si>
  <si>
    <t>户佐安</t>
  </si>
  <si>
    <t>1、户佐安、王士博等Influence of slope angle and headway on the stepping behavior of single-file pedestrians: An experimental and modeling study
（JCR Q2，2/5，除导师外一作，2025年3月）（52.5分）；2、户佐安、杜俊、王士博等.Investigation on the pedestrian
crossing behavior triggered by an obstacle: an experimental studyon single-file pedestrian flow
（JCR Q1，3/7，除导师外二作，2025年5月）（37.5分）</t>
  </si>
  <si>
    <t xml:space="preserve">无 
</t>
  </si>
  <si>
    <t xml:space="preserve">无
</t>
  </si>
  <si>
    <t>2024年12月：“华为杯”第21届中国研究生数学建模竞赛参与奖（5分）；</t>
  </si>
  <si>
    <t>张文豪</t>
  </si>
  <si>
    <t>1、Zhang W, Dai Y, Hu Z, et al. Rethinking dynamic interactions between commuting public transit modal share and land use patterns(JCR Q2，1/5
，2025年6月）（52.5分）；
2、户佐安,张文豪,周甲明,等.考虑可变编组和均衡检修的动车组运用计划编制优化研究
（CSCD，1/4（导师除外），2025年4月）（10.5分）；
3、户佐安,怡智航,张文豪,等.混合型铁路专用线网络多调机取送车作业优化（EI，2/3（导师除外），2025年7月）（3.75分）；</t>
  </si>
  <si>
    <t>许泽琦</t>
  </si>
  <si>
    <t>1、Zeqi Xu等，Impact of the spatial distribution of CAVs on stochastic traffic oscillations in mixed traffic flow (JCR Q2, 一作， 2025年8月)（52.5分）
2、Yi Wang, Zeqi Xu等，A Bidirectional Distance-Balancing Strategy for Connected Automated Vehicles Platoon in Mixed Traffic Flow (JCR Q1, 二作， 2025年6月)（37.5分）
3、Yi Wang, Zeqi Xu等，Fundamental Diagram Modeling of Mixed Traffic Flow Considering Dedicated Lanes for Human-Driven Vehicles (JCR Q1, 二作， 2025年2月）（37.5分）</t>
  </si>
  <si>
    <t>李凯</t>
  </si>
  <si>
    <t>1、Xie Dongcheng; Shi Xingzi ; Li Kai等.论文题目Nonlinear Impact Analysis of Urban Road Traffic Carbon Emissions Based on the Integration of Gasoline and Electric Vehicles
（JCR Q2，3/4（导师除外），2025年2月）（3.75分）；</t>
  </si>
  <si>
    <t xml:space="preserve">1、2024年12月，“华为杯”第二十一届中国研究生数学建模竞赛二等奖（15分）
</t>
  </si>
  <si>
    <t>周朕鹏</t>
  </si>
  <si>
    <t>1、Shuai Zhen，Zhenpeng Zhou等.Last Mile Passenger and Freight Synergistic and Mobile Distribution via Modular Autonomous Vehicles
（JCR Q1，2/4（导师除外），2025年5月）（37.5分）</t>
  </si>
  <si>
    <t>1、2025年4月：“正大杯第十五届全国大学生市场调查与分析大赛”四川赛区一等奖，省部级（15分）</t>
  </si>
  <si>
    <t>罗诗涵</t>
  </si>
  <si>
    <t>蒋朝哲</t>
  </si>
  <si>
    <r>
      <rPr>
        <sz val="11"/>
        <rFont val="Times New Roman"/>
        <family val="1"/>
      </rPr>
      <t>1</t>
    </r>
    <r>
      <rPr>
        <sz val="11"/>
        <rFont val="宋体"/>
        <charset val="134"/>
      </rPr>
      <t>、</t>
    </r>
    <r>
      <rPr>
        <sz val="11"/>
        <rFont val="Times New Roman"/>
        <family val="1"/>
      </rPr>
      <t>Shihan Luo</t>
    </r>
    <r>
      <rPr>
        <sz val="11"/>
        <rFont val="宋体"/>
        <charset val="134"/>
      </rPr>
      <t>等</t>
    </r>
    <r>
      <rPr>
        <sz val="11"/>
        <rFont val="Times New Roman"/>
        <family val="1"/>
      </rPr>
      <t>. Regression Analysis of Heat Release Rate for Box-Type Power Bank Based on Experimental and Machine Learning Methods</t>
    </r>
    <r>
      <rPr>
        <sz val="11"/>
        <rFont val="宋体"/>
        <charset val="134"/>
      </rPr>
      <t>（</t>
    </r>
    <r>
      <rPr>
        <sz val="11"/>
        <rFont val="Times New Roman"/>
        <family val="1"/>
      </rPr>
      <t>JCR Q1</t>
    </r>
    <r>
      <rPr>
        <sz val="11"/>
        <rFont val="宋体"/>
        <charset val="134"/>
      </rPr>
      <t>，</t>
    </r>
    <r>
      <rPr>
        <sz val="11"/>
        <rFont val="Times New Roman"/>
        <family val="1"/>
      </rPr>
      <t>1/9</t>
    </r>
    <r>
      <rPr>
        <sz val="11"/>
        <rFont val="宋体"/>
        <charset val="134"/>
      </rPr>
      <t>，一作，</t>
    </r>
    <r>
      <rPr>
        <sz val="11"/>
        <rFont val="Times New Roman"/>
        <family val="1"/>
      </rPr>
      <t>2025</t>
    </r>
    <r>
      <rPr>
        <sz val="11"/>
        <rFont val="宋体"/>
        <charset val="134"/>
      </rPr>
      <t>年</t>
    </r>
    <r>
      <rPr>
        <sz val="11"/>
        <rFont val="Times New Roman"/>
        <family val="1"/>
      </rPr>
      <t>5</t>
    </r>
    <r>
      <rPr>
        <sz val="11"/>
        <rFont val="宋体"/>
        <charset val="134"/>
      </rPr>
      <t>月）（</t>
    </r>
    <r>
      <rPr>
        <sz val="11"/>
        <rFont val="Times New Roman"/>
        <family val="1"/>
      </rPr>
      <t>105</t>
    </r>
    <r>
      <rPr>
        <sz val="11"/>
        <rFont val="宋体"/>
        <charset val="134"/>
      </rPr>
      <t>分）；</t>
    </r>
    <r>
      <rPr>
        <sz val="11"/>
        <rFont val="Times New Roman"/>
        <family val="1"/>
      </rPr>
      <t>2.</t>
    </r>
    <r>
      <rPr>
        <sz val="11"/>
        <rFont val="Times New Roman"/>
        <family val="1"/>
      </rPr>
      <t>Hua Chen, Ya Shu, Shihan Luo</t>
    </r>
    <r>
      <rPr>
        <sz val="11"/>
        <rFont val="微软雅黑"/>
        <charset val="134"/>
      </rPr>
      <t>等</t>
    </r>
    <r>
      <rPr>
        <sz val="11"/>
        <rFont val="Times New Roman"/>
        <family val="1"/>
      </rPr>
      <t>.</t>
    </r>
    <r>
      <rPr>
        <sz val="11"/>
        <rFont val="Times New Roman"/>
        <family val="1"/>
      </rPr>
      <t xml:space="preserve">Experimental and simulation-based study on the effectiveness of 
column-free fire-resistant roller shutters for fire separation at underground 
train stations
</t>
    </r>
    <r>
      <rPr>
        <sz val="11"/>
        <rFont val="微软雅黑"/>
        <charset val="134"/>
      </rPr>
      <t>（</t>
    </r>
    <r>
      <rPr>
        <sz val="11"/>
        <rFont val="Times New Roman"/>
        <family val="1"/>
      </rPr>
      <t>JCR Q1</t>
    </r>
    <r>
      <rPr>
        <sz val="11"/>
        <rFont val="微软雅黑"/>
        <charset val="134"/>
      </rPr>
      <t>，</t>
    </r>
    <r>
      <rPr>
        <sz val="11"/>
        <rFont val="Times New Roman"/>
        <family val="1"/>
      </rPr>
      <t>3/9</t>
    </r>
    <r>
      <rPr>
        <sz val="11"/>
        <rFont val="微软雅黑"/>
        <charset val="134"/>
      </rPr>
      <t>，</t>
    </r>
    <r>
      <rPr>
        <sz val="11"/>
        <rFont val="Times New Roman"/>
        <family val="1"/>
      </rPr>
      <t>2025</t>
    </r>
    <r>
      <rPr>
        <sz val="11"/>
        <rFont val="微软雅黑"/>
        <charset val="134"/>
      </rPr>
      <t>年</t>
    </r>
    <r>
      <rPr>
        <sz val="11"/>
        <rFont val="Times New Roman"/>
        <family val="1"/>
      </rPr>
      <t>2</t>
    </r>
    <r>
      <rPr>
        <sz val="11"/>
        <rFont val="微软雅黑"/>
        <charset val="134"/>
      </rPr>
      <t>月）（</t>
    </r>
    <r>
      <rPr>
        <sz val="11"/>
        <rFont val="Times New Roman"/>
        <family val="1"/>
      </rPr>
      <t>7.5</t>
    </r>
    <r>
      <rPr>
        <sz val="11"/>
        <rFont val="微软雅黑"/>
        <charset val="134"/>
      </rPr>
      <t>分））</t>
    </r>
    <r>
      <rPr>
        <sz val="11"/>
        <rFont val="Times New Roman"/>
        <family val="1"/>
      </rPr>
      <t xml:space="preserve">
3</t>
    </r>
    <r>
      <rPr>
        <sz val="11"/>
        <color rgb="FFFF0000"/>
        <rFont val="微软雅黑"/>
        <charset val="134"/>
      </rPr>
      <t>、罗诗涵等</t>
    </r>
    <r>
      <rPr>
        <sz val="11"/>
        <color rgb="FFFF0000"/>
        <rFont val="Times New Roman"/>
        <family val="1"/>
      </rPr>
      <t>.</t>
    </r>
    <r>
      <rPr>
        <sz val="11"/>
        <color rgb="FFFF0000"/>
        <rFont val="微软雅黑"/>
        <charset val="134"/>
      </rPr>
      <t>基于非接触式感知的飞行学员认知负荷评估研究</t>
    </r>
    <r>
      <rPr>
        <sz val="11"/>
        <color rgb="FFFF0000"/>
        <rFont val="Times New Roman"/>
        <family val="1"/>
      </rPr>
      <t xml:space="preserve">
</t>
    </r>
    <r>
      <rPr>
        <sz val="11"/>
        <color rgb="FFFF0000"/>
        <rFont val="微软雅黑"/>
        <charset val="134"/>
      </rPr>
      <t>（北大核心，</t>
    </r>
    <r>
      <rPr>
        <sz val="11"/>
        <color rgb="FFFF0000"/>
        <rFont val="Times New Roman"/>
        <family val="1"/>
      </rPr>
      <t>1/9</t>
    </r>
    <r>
      <rPr>
        <sz val="11"/>
        <color rgb="FFFF0000"/>
        <rFont val="微软雅黑"/>
        <charset val="134"/>
      </rPr>
      <t>，</t>
    </r>
    <r>
      <rPr>
        <sz val="11"/>
        <color rgb="FFFF0000"/>
        <rFont val="Times New Roman"/>
        <family val="1"/>
      </rPr>
      <t>2025</t>
    </r>
    <r>
      <rPr>
        <sz val="11"/>
        <color rgb="FFFF0000"/>
        <rFont val="微软雅黑"/>
        <charset val="134"/>
      </rPr>
      <t>年</t>
    </r>
    <r>
      <rPr>
        <sz val="11"/>
        <color rgb="FFFF0000"/>
        <rFont val="Times New Roman"/>
        <family val="1"/>
      </rPr>
      <t>3</t>
    </r>
    <r>
      <rPr>
        <sz val="11"/>
        <color rgb="FFFF0000"/>
        <rFont val="微软雅黑"/>
        <charset val="134"/>
      </rPr>
      <t>月）（</t>
    </r>
    <r>
      <rPr>
        <sz val="11"/>
        <color rgb="FFFF0000"/>
        <rFont val="Times New Roman"/>
        <family val="1"/>
      </rPr>
      <t>7</t>
    </r>
    <r>
      <rPr>
        <sz val="11"/>
        <color rgb="FFFF0000"/>
        <rFont val="微软雅黑"/>
        <charset val="134"/>
      </rPr>
      <t>分）</t>
    </r>
    <r>
      <rPr>
        <sz val="11"/>
        <color rgb="FFFF0000"/>
        <rFont val="Times New Roman"/>
        <family val="1"/>
      </rPr>
      <t xml:space="preserve">
</t>
    </r>
  </si>
  <si>
    <r>
      <rPr>
        <sz val="11"/>
        <rFont val="Times New Roman"/>
        <family val="1"/>
      </rPr>
      <t>1</t>
    </r>
    <r>
      <rPr>
        <sz val="11"/>
        <rFont val="宋体"/>
        <charset val="134"/>
      </rPr>
      <t>、</t>
    </r>
    <r>
      <rPr>
        <sz val="11"/>
        <rFont val="Times New Roman"/>
        <family val="1"/>
      </rPr>
      <t>2023</t>
    </r>
    <r>
      <rPr>
        <sz val="11"/>
        <rFont val="宋体"/>
        <charset val="134"/>
      </rPr>
      <t>年</t>
    </r>
    <r>
      <rPr>
        <sz val="11"/>
        <rFont val="Times New Roman"/>
        <family val="1"/>
      </rPr>
      <t>12</t>
    </r>
    <r>
      <rPr>
        <sz val="11"/>
        <rFont val="宋体"/>
        <charset val="134"/>
      </rPr>
      <t>月：“华为杯”第二十界中国研究生数学建模竞赛二等奖（</t>
    </r>
    <r>
      <rPr>
        <sz val="11"/>
        <rFont val="Times New Roman"/>
        <family val="1"/>
      </rPr>
      <t>10</t>
    </r>
    <r>
      <rPr>
        <sz val="11"/>
        <rFont val="宋体"/>
        <charset val="134"/>
      </rPr>
      <t>分）</t>
    </r>
  </si>
  <si>
    <t>杨晓源</t>
  </si>
  <si>
    <r>
      <t>1、Qian等. Empirical analysis of intelligent charging Decisions: Boosting efficiency for electric trucks（JCR Q1，2/2（导师除外），2025年2月）（45分）
2</t>
    </r>
    <r>
      <rPr>
        <sz val="11"/>
        <color rgb="FFFF0000"/>
        <rFont val="宋体"/>
        <charset val="134"/>
        <scheme val="minor"/>
      </rPr>
      <t xml:space="preserve">、Peng等.Spatial patterns and community structures of urban freight: Network insights into diesel and electric truck mobility（JCR Q1，2/3（导师除外），2025年8月）（0分）见刊时间为9月3日，不在时间范围内
</t>
    </r>
    <r>
      <rPr>
        <sz val="11"/>
        <rFont val="宋体"/>
        <charset val="134"/>
        <scheme val="minor"/>
      </rPr>
      <t>3、Peng 等. Railway Cold Chain Freight Demand Forecasting with Graph Neural Networks: A Novel GraphARMA-GRU Model（JCR Q1，3/7（导师除外），2024年7月）（7.5分）
4、Peng 等. Nonlinear impacts of urban built environment on freight emissions （JCR Q1，3/5（导师除外），2024年8月）（7.5分）
5、杨晓源 等. 基于图神经网络的铁路冷链运输网络链路预测（中文核心，1/4（导师除外），2025年7月）（7分）
6、张璐 等. 智慧物流技术在铁路货运系统中的研究现状及展望（中文核心，2/4（导师除外），2025年2月）（2.5分）</t>
    </r>
  </si>
  <si>
    <t>1、一种基于图神经网络的铁路运输定价方法、装置及设备（ZL 2024 1 1845333.4，2/7（导师除外））（11.25分）
2、基于图神经网络的城市间铁路货运订单预测方法及系统（ZL 2025 1 0157639.9，2/6（导师除外））（11.25分）
3、一种城市地下交通的物流需求预测方法（2023 1 1249892.4，2/5（导师除外））  （11.25分）</t>
  </si>
  <si>
    <r>
      <rPr>
        <sz val="11"/>
        <color rgb="FFFF0000"/>
        <rFont val="宋体"/>
        <charset val="134"/>
        <scheme val="minor"/>
      </rPr>
      <t xml:space="preserve">1、境外国际会议会议：The 2024 Transportation Research Board (TRB) Annual Meeting、2024.1.10、Washington；（0分）
2、境外国际会议会议：The 2025 Transportation Research Board (TRB) Annual Meeting、2025.1.9、Washington；（0分）
</t>
    </r>
    <r>
      <rPr>
        <sz val="11"/>
        <rFont val="宋体"/>
        <charset val="134"/>
        <scheme val="minor"/>
      </rPr>
      <t>2、境内高水平会议：CTS2024 2024年6月30日 成都  (3分)</t>
    </r>
  </si>
  <si>
    <t>1、2023年12月：“华为杯”第20届中国研究生数学建模竞赛成功参赛奖（5分）；</t>
  </si>
  <si>
    <t>秦添雨</t>
  </si>
  <si>
    <t>罗琳</t>
  </si>
  <si>
    <t>1、Qi Huang，Tianyu Qin等.《Modeling heterogenous crowd evacuation on stairs in high-rise buildings using a fine discrete floor field cellular automaton model: Accounting for speed and boundary layer variations》
（JCR Q2，二作，2024年4月）（18.75分）；
2、罗琳，秦添雨等.《典型优化措施下的瓶颈疏散试验研究》
（CSCD，除导师外一作，2024年6月）（10.5分）
3、Lin Luo, Cheng Chen, Tianyu Qin等.《Development of torsional social force model for pedestrian dynamics in corner navigation: Insights from empirical observations》
（JCR Q1，除导师外二作，2025年3月）（37.5分）</t>
  </si>
  <si>
    <t>2023年12月：“华为杯”第二十届中国研究生数学建模竞赛成功参与奖（5分）</t>
  </si>
  <si>
    <t>2023200740</t>
  </si>
  <si>
    <t>满自鹏</t>
  </si>
  <si>
    <t>1、Model predictive control–based cooperative lane-changing strategy for connected autonomous vehicle platoons merging into dedicated lanes
（JCR Q1，1/3（导师除外），2025年03月）（105分）；
2、LC-Dual: Coupling predictive information and redundant strategies for autonomous vehicle lane change trajectory planning
（JCR Q1，3/3（导师除外），2024年12月）（7.5分）</t>
  </si>
  <si>
    <t>李乐</t>
  </si>
  <si>
    <t>1、Le Li, Yunxia Wu等. Analysis of the impact of heterogeneous platoon for mixed traffic flow A fundamental diagram method（JCR Q2，1/5，一作，2025年1月）（52.5分）； 2、Yunxia Wu, Le Li等.Analysis of the impact of heterogeneous platoon for mixed traffic flow Control strategy, fuel consumption and emissions（JCR Q1，2/5，二作，2025年2月）（45分）；3、Yunxia Wu, Le Li等.The impact of selfish driving behavior of autonomous vehicles on mixed traffic flow（JCR Q2，2/4，二作，2025年5月）（18.75分）</t>
  </si>
  <si>
    <t>1、2024年12月：“华为杯”第21届中国研究生数学建模竞赛二等奖，国家级（15分）；</t>
  </si>
  <si>
    <t>杨颖</t>
  </si>
  <si>
    <t>薛锋</t>
  </si>
  <si>
    <t>1、 Feng Xue; Peng Liang;Ying Yang等.A hybrid genetic tabu search algorithm for metro crew scheduling based on a space-time-state network（JCR Q1,3/4,除导师外二作，2025年7月）（37.5分）
2、薛锋,肖恩,杨颖,等.基于多旅行商问题建模的地铁乘务排班计划优化（高水平中文期刊，3/5，除导师外二作，2025年3月）（12.5分）
3、薛锋,杨颖,李佳霖,等.《铁路技术管理规程》产学研用方案构建研究（北大核心，2/6，除导师外一作，2025年5月）（7分）
4、杨颖,梁洁林,李佳霖,等.基于全生命周期的轨道交通产业集群供应链碳排放测算与影响因素分析（北大核心，1/4，一作，2025年1月）（7分）</t>
  </si>
  <si>
    <t>1、发明专利受理：基于生成-选择两阶段算法的地铁乘务排班计划优化（202411602129X，除导师外第2署名）（1.25分）</t>
  </si>
  <si>
    <t>1、2024年12月：“华为杯”第21届中国研究生数学建模竞赛成功参与奖，国家级（5分）</t>
  </si>
  <si>
    <t>毛盛锋</t>
  </si>
  <si>
    <t>1、2024年12月：“华为杯”第15届中国研究生数学建模竞赛二等奖（15分）</t>
  </si>
  <si>
    <t>徐濛</t>
  </si>
  <si>
    <t xml:space="preserve">1、 一种基于深度集成学习的运渣车活动水平短时预测方法（202410799470.2，1/1（导师除外））（45分）；
2、一种基于非监督学习的空气质量推断方法（202410799433.1，1/1（导师除外））（45分）；  
</t>
  </si>
  <si>
    <t>赵芯</t>
  </si>
  <si>
    <t>郭孜政</t>
  </si>
  <si>
    <t>2024“华为杯”第二十一届中国研究生数学建模竞赛 二等奖</t>
  </si>
  <si>
    <t>注意：(此表适用于硕士)
1、所有分数保留两位小数；
2、所有成果认定有效时间范围截至2025.08.31；
3、请按照模板格式填写。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</si>
</sst>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8" formatCode="0_ "/>
    <numFmt numFmtId="179" formatCode="0.00_ "/>
  </numFmts>
  <fonts count="25" x14ac:knownFonts="1">
    <font>
      <sz val="11"/>
      <color theme="1"/>
      <name val="宋体"/>
      <charset val="134"/>
      <scheme val="minor"/>
    </font>
    <font>
      <sz val="11"/>
      <name val="宋体"/>
      <charset val="134"/>
      <scheme val="minor"/>
    </font>
    <font>
      <sz val="11"/>
      <color rgb="FFFF0000"/>
      <name val="宋体"/>
      <charset val="134"/>
      <scheme val="minor"/>
    </font>
    <font>
      <sz val="11"/>
      <name val="Times New Roman"/>
      <family val="1"/>
    </font>
    <font>
      <b/>
      <sz val="11"/>
      <color theme="1"/>
      <name val="宋体"/>
      <charset val="134"/>
      <scheme val="minor"/>
    </font>
    <font>
      <b/>
      <sz val="11"/>
      <color rgb="FFFF0000"/>
      <name val="宋体"/>
      <charset val="134"/>
      <scheme val="minor"/>
    </font>
    <font>
      <sz val="11"/>
      <name val="宋体"/>
      <charset val="134"/>
      <scheme val="minor"/>
    </font>
    <font>
      <sz val="12"/>
      <name val="Times New Roman"/>
      <family val="1"/>
    </font>
    <font>
      <sz val="11"/>
      <name val="宋体"/>
      <charset val="134"/>
    </font>
    <font>
      <sz val="11"/>
      <color rgb="FFFF0000"/>
      <name val="宋体"/>
      <charset val="134"/>
      <scheme val="minor"/>
    </font>
    <font>
      <sz val="11"/>
      <color rgb="FFFF0000"/>
      <name val="Times New Roman"/>
      <family val="1"/>
    </font>
    <font>
      <sz val="10"/>
      <name val="宋体"/>
      <charset val="134"/>
      <scheme val="minor"/>
    </font>
    <font>
      <sz val="10.5"/>
      <name val="华文仿宋"/>
      <charset val="134"/>
    </font>
    <font>
      <sz val="11"/>
      <color theme="1"/>
      <name val="宋体"/>
      <charset val="134"/>
      <scheme val="minor"/>
    </font>
    <font>
      <sz val="11"/>
      <color indexed="8"/>
      <name val="宋体"/>
      <charset val="134"/>
    </font>
    <font>
      <b/>
      <sz val="12"/>
      <name val="Times New Roman"/>
      <family val="1"/>
    </font>
    <font>
      <i/>
      <sz val="12"/>
      <name val="Times New Roman"/>
      <family val="1"/>
    </font>
    <font>
      <sz val="12"/>
      <name val="宋体"/>
      <charset val="134"/>
    </font>
    <font>
      <sz val="11"/>
      <name val="微软雅黑"/>
      <charset val="134"/>
    </font>
    <font>
      <sz val="11"/>
      <color rgb="FFFF0000"/>
      <name val="微软雅黑"/>
      <charset val="134"/>
    </font>
    <font>
      <b/>
      <sz val="11"/>
      <name val="宋体"/>
      <charset val="134"/>
    </font>
    <font>
      <sz val="10.5"/>
      <name val="Times New Roman"/>
      <family val="1"/>
    </font>
    <font>
      <sz val="10.5"/>
      <name val="宋体"/>
      <charset val="134"/>
    </font>
    <font>
      <sz val="9"/>
      <name val="宋体"/>
      <charset val="134"/>
      <scheme val="minor"/>
    </font>
    <font>
      <sz val="11"/>
      <color rgb="FFFF0000"/>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13" fillId="0" borderId="0">
      <alignment vertical="center"/>
    </xf>
    <xf numFmtId="0" fontId="14" fillId="0" borderId="0">
      <alignment vertical="center"/>
    </xf>
  </cellStyleXfs>
  <cellXfs count="50">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49" fontId="1" fillId="0" borderId="0" xfId="0" applyNumberFormat="1"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wrapText="1"/>
    </xf>
    <xf numFmtId="0" fontId="0" fillId="0" borderId="1" xfId="0" applyBorder="1">
      <alignment vertical="center"/>
    </xf>
    <xf numFmtId="0" fontId="2" fillId="0" borderId="1" xfId="0" applyFont="1" applyBorder="1">
      <alignment vertical="center"/>
    </xf>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49" fontId="6"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6" fillId="0" borderId="1" xfId="1" applyFont="1" applyBorder="1" applyAlignment="1">
      <alignment horizontal="center" vertical="center"/>
    </xf>
    <xf numFmtId="178" fontId="6" fillId="0" borderId="1" xfId="1" applyNumberFormat="1" applyFont="1" applyBorder="1" applyAlignment="1">
      <alignment horizontal="center" vertical="center"/>
    </xf>
    <xf numFmtId="0" fontId="6" fillId="0" borderId="1" xfId="1"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lignment vertical="center"/>
    </xf>
    <xf numFmtId="0" fontId="7" fillId="0" borderId="1" xfId="1" applyFont="1" applyBorder="1" applyAlignment="1">
      <alignment vertical="center" wrapText="1"/>
    </xf>
    <xf numFmtId="49" fontId="6" fillId="0" borderId="1" xfId="0" applyNumberFormat="1" applyFont="1" applyBorder="1" applyAlignment="1">
      <alignment horizontal="center" vertical="center" wrapText="1"/>
    </xf>
    <xf numFmtId="179" fontId="6" fillId="0" borderId="1" xfId="0" applyNumberFormat="1" applyFont="1" applyBorder="1" applyAlignment="1">
      <alignment horizontal="center" vertical="center"/>
    </xf>
    <xf numFmtId="0" fontId="6" fillId="0" borderId="1" xfId="1" applyFont="1" applyBorder="1" applyAlignment="1">
      <alignment horizontal="center"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xf>
    <xf numFmtId="178" fontId="6" fillId="0" borderId="1" xfId="0" applyNumberFormat="1" applyFont="1" applyBorder="1" applyAlignment="1">
      <alignment horizontal="center" vertical="center"/>
    </xf>
    <xf numFmtId="0" fontId="5" fillId="0" borderId="1" xfId="0" applyFont="1" applyBorder="1" applyAlignment="1">
      <alignment horizontal="left" vertical="center"/>
    </xf>
    <xf numFmtId="0" fontId="9" fillId="0" borderId="1" xfId="0" applyFont="1" applyBorder="1" applyAlignment="1">
      <alignment horizontal="center" vertical="center"/>
    </xf>
    <xf numFmtId="0" fontId="9" fillId="0" borderId="1" xfId="1" applyFont="1" applyBorder="1" applyAlignment="1">
      <alignment horizontal="center" vertical="center"/>
    </xf>
    <xf numFmtId="0" fontId="3" fillId="0" borderId="1" xfId="1" applyFont="1" applyBorder="1" applyAlignment="1">
      <alignment horizontal="center" vertical="center"/>
    </xf>
    <xf numFmtId="0" fontId="3" fillId="0" borderId="1" xfId="1" applyFont="1" applyBorder="1" applyAlignment="1">
      <alignment horizontal="center" vertical="center" wrapText="1"/>
    </xf>
    <xf numFmtId="0" fontId="6" fillId="0" borderId="0" xfId="0" applyFont="1" applyAlignment="1">
      <alignment horizontal="left" vertical="center" wrapText="1"/>
    </xf>
    <xf numFmtId="0" fontId="10" fillId="0" borderId="1" xfId="0" applyFont="1" applyBorder="1" applyAlignment="1">
      <alignment horizontal="center" vertical="center"/>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49" fontId="1" fillId="0" borderId="1" xfId="0" applyNumberFormat="1"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4" fillId="0" borderId="1" xfId="0" applyFont="1" applyBorder="1" applyAlignment="1">
      <alignment horizontal="center" vertical="center"/>
    </xf>
    <xf numFmtId="179" fontId="4" fillId="0" borderId="1" xfId="0" applyNumberFormat="1" applyFont="1" applyBorder="1" applyAlignment="1">
      <alignment horizontal="center" vertical="center" wrapText="1"/>
    </xf>
    <xf numFmtId="179" fontId="4" fillId="0" borderId="1" xfId="0" applyNumberFormat="1" applyFont="1" applyBorder="1" applyAlignment="1">
      <alignment horizontal="center" vertical="center"/>
    </xf>
    <xf numFmtId="179" fontId="9" fillId="0" borderId="1" xfId="0" applyNumberFormat="1" applyFont="1" applyBorder="1" applyAlignment="1">
      <alignment horizontal="center" vertical="center"/>
    </xf>
    <xf numFmtId="179" fontId="0" fillId="0" borderId="1" xfId="0" applyNumberFormat="1" applyBorder="1">
      <alignment vertical="center"/>
    </xf>
    <xf numFmtId="0" fontId="24" fillId="0" borderId="1" xfId="0" applyFont="1" applyBorder="1" applyAlignment="1">
      <alignment horizontal="center" vertical="center" wrapText="1"/>
    </xf>
    <xf numFmtId="0" fontId="24" fillId="0" borderId="1" xfId="0" applyFont="1" applyBorder="1" applyAlignment="1">
      <alignment horizontal="center" vertical="center"/>
    </xf>
    <xf numFmtId="0" fontId="6" fillId="2" borderId="1" xfId="0" applyFont="1" applyFill="1" applyBorder="1" applyAlignment="1">
      <alignment horizontal="center" vertical="center"/>
    </xf>
  </cellXfs>
  <cellStyles count="3">
    <cellStyle name="常规" xfId="0" builtinId="0"/>
    <cellStyle name="常规 2" xfId="1" xr:uid="{00000000-0005-0000-0000-000031000000}"/>
    <cellStyle name="常规 4" xfId="2" xr:uid="{00000000-0005-0000-0000-000032000000}"/>
  </cellStyles>
  <dxfs count="0"/>
  <tableStyles count="0" defaultTableStyle="TableStyleMedium2"/>
  <colors>
    <mruColors>
      <color rgb="FF000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2"/>
  <sheetViews>
    <sheetView tabSelected="1" zoomScale="85" zoomScaleNormal="85" workbookViewId="0">
      <selection activeCell="L4" sqref="L4"/>
    </sheetView>
  </sheetViews>
  <sheetFormatPr defaultColWidth="9" defaultRowHeight="13.5" x14ac:dyDescent="0.15"/>
  <cols>
    <col min="1" max="1" width="4.25" style="6" customWidth="1"/>
    <col min="2" max="2" width="15.75" style="6" customWidth="1"/>
    <col min="3" max="3" width="9" style="6" customWidth="1"/>
    <col min="4" max="4" width="15.5" style="6" hidden="1" customWidth="1"/>
    <col min="5" max="5" width="6" style="6" hidden="1" customWidth="1"/>
    <col min="6" max="6" width="12.25" style="7" customWidth="1"/>
    <col min="7" max="7" width="17.875" style="6" customWidth="1"/>
    <col min="8" max="8" width="22.75" style="6" customWidth="1"/>
    <col min="9" max="9" width="6" style="6" customWidth="1"/>
    <col min="10" max="10" width="16.5" style="6" customWidth="1"/>
    <col min="11" max="11" width="6" style="6" customWidth="1"/>
    <col min="12" max="12" width="23.75" style="6" customWidth="1"/>
    <col min="13" max="13" width="5.75" style="6" customWidth="1"/>
    <col min="14" max="14" width="14.625" style="6" customWidth="1"/>
    <col min="15" max="15" width="5.75" style="6" customWidth="1"/>
    <col min="16" max="16" width="17.25" style="6" customWidth="1"/>
    <col min="17" max="17" width="5.75" style="6" customWidth="1"/>
    <col min="18" max="18" width="15.75" style="6" customWidth="1"/>
    <col min="19" max="19" width="5.375" style="6" customWidth="1"/>
    <col min="20" max="20" width="18.375" style="6" customWidth="1"/>
    <col min="21" max="21" width="5.75" style="6" customWidth="1"/>
    <col min="22" max="22" width="12.5" style="6" customWidth="1"/>
    <col min="23" max="23" width="15.625" style="6" customWidth="1"/>
    <col min="24" max="24" width="15" style="46" customWidth="1"/>
    <col min="25" max="25" width="9" style="6"/>
  </cols>
  <sheetData>
    <row r="1" spans="1:25" ht="18.75" customHeight="1" x14ac:dyDescent="0.15">
      <c r="A1" s="42" t="s">
        <v>0</v>
      </c>
      <c r="B1" s="42" t="s">
        <v>1</v>
      </c>
      <c r="C1" s="42" t="s">
        <v>2</v>
      </c>
      <c r="D1" s="42" t="s">
        <v>3</v>
      </c>
      <c r="E1" s="42" t="s">
        <v>4</v>
      </c>
      <c r="F1" s="39" t="s">
        <v>5</v>
      </c>
      <c r="G1" s="42" t="s">
        <v>6</v>
      </c>
      <c r="H1" s="39" t="s">
        <v>7</v>
      </c>
      <c r="I1" s="39"/>
      <c r="J1" s="39"/>
      <c r="K1" s="39"/>
      <c r="L1" s="39"/>
      <c r="M1" s="39"/>
      <c r="N1" s="39"/>
      <c r="O1" s="39"/>
      <c r="P1" s="39"/>
      <c r="Q1" s="39"/>
      <c r="R1" s="39"/>
      <c r="S1" s="39"/>
      <c r="T1" s="39"/>
      <c r="U1" s="39"/>
      <c r="V1" s="39" t="s">
        <v>8</v>
      </c>
      <c r="W1" s="42" t="s">
        <v>9</v>
      </c>
      <c r="X1" s="43" t="s">
        <v>10</v>
      </c>
    </row>
    <row r="2" spans="1:25" ht="18.75" customHeight="1" x14ac:dyDescent="0.15">
      <c r="A2" s="42"/>
      <c r="B2" s="42"/>
      <c r="C2" s="42"/>
      <c r="D2" s="42"/>
      <c r="E2" s="42"/>
      <c r="F2" s="39"/>
      <c r="G2" s="42"/>
      <c r="H2" s="8" t="s">
        <v>11</v>
      </c>
      <c r="I2" s="8" t="s">
        <v>12</v>
      </c>
      <c r="J2" s="8" t="s">
        <v>13</v>
      </c>
      <c r="K2" s="8" t="s">
        <v>12</v>
      </c>
      <c r="L2" s="8" t="s">
        <v>14</v>
      </c>
      <c r="M2" s="8" t="s">
        <v>12</v>
      </c>
      <c r="N2" s="8" t="s">
        <v>15</v>
      </c>
      <c r="O2" s="8" t="s">
        <v>12</v>
      </c>
      <c r="P2" s="8" t="s">
        <v>16</v>
      </c>
      <c r="Q2" s="8" t="s">
        <v>12</v>
      </c>
      <c r="R2" s="8" t="s">
        <v>17</v>
      </c>
      <c r="S2" s="8" t="s">
        <v>12</v>
      </c>
      <c r="T2" s="8" t="s">
        <v>18</v>
      </c>
      <c r="U2" s="8" t="s">
        <v>12</v>
      </c>
      <c r="V2" s="39"/>
      <c r="W2" s="42"/>
      <c r="X2" s="44"/>
    </row>
    <row r="3" spans="1:25" s="1" customFormat="1" ht="159" customHeight="1" x14ac:dyDescent="0.15">
      <c r="A3" s="9">
        <v>1</v>
      </c>
      <c r="B3" s="9">
        <v>2023211289</v>
      </c>
      <c r="C3" s="9" t="s">
        <v>19</v>
      </c>
      <c r="D3" s="9">
        <v>18896043297</v>
      </c>
      <c r="E3" s="9" t="s">
        <v>20</v>
      </c>
      <c r="F3" s="9">
        <v>86.49</v>
      </c>
      <c r="G3" s="9">
        <f>F3*0.25</f>
        <v>21.622499999999999</v>
      </c>
      <c r="H3" s="10"/>
      <c r="I3" s="10"/>
      <c r="J3" s="10"/>
      <c r="K3" s="10"/>
      <c r="L3" s="10"/>
      <c r="M3" s="10"/>
      <c r="N3" s="10"/>
      <c r="O3" s="10"/>
      <c r="P3" s="10" t="s">
        <v>21</v>
      </c>
      <c r="Q3" s="12">
        <v>31.5</v>
      </c>
      <c r="R3" s="10"/>
      <c r="S3" s="10"/>
      <c r="T3" s="10" t="s">
        <v>22</v>
      </c>
      <c r="U3" s="12">
        <v>5</v>
      </c>
      <c r="V3" s="12">
        <f>U3+S3+Q3+O3+M3+K3+I3</f>
        <v>36.5</v>
      </c>
      <c r="W3" s="9">
        <f>V3*0.75</f>
        <v>27.375</v>
      </c>
      <c r="X3" s="20">
        <f>W3+G3</f>
        <v>48.997500000000002</v>
      </c>
      <c r="Y3" s="36"/>
    </row>
    <row r="4" spans="1:25" s="1" customFormat="1" ht="121.5" x14ac:dyDescent="0.15">
      <c r="A4" s="9">
        <v>2</v>
      </c>
      <c r="B4" s="9">
        <v>2023200736</v>
      </c>
      <c r="C4" s="9" t="s">
        <v>23</v>
      </c>
      <c r="D4" s="9">
        <v>13547265551</v>
      </c>
      <c r="E4" s="9" t="s">
        <v>24</v>
      </c>
      <c r="F4" s="9">
        <v>88.89</v>
      </c>
      <c r="G4" s="9">
        <f t="shared" ref="G4:G41" si="0">F4*0.25</f>
        <v>22.2225</v>
      </c>
      <c r="H4" s="9"/>
      <c r="I4" s="9"/>
      <c r="J4" s="9"/>
      <c r="K4" s="9"/>
      <c r="L4" s="9"/>
      <c r="M4" s="9"/>
      <c r="N4" s="9"/>
      <c r="O4" s="9"/>
      <c r="P4" s="9"/>
      <c r="Q4" s="9"/>
      <c r="R4" s="12" t="s">
        <v>25</v>
      </c>
      <c r="S4" s="9">
        <v>3</v>
      </c>
      <c r="T4" s="12" t="s">
        <v>26</v>
      </c>
      <c r="U4" s="9">
        <v>30</v>
      </c>
      <c r="V4" s="12">
        <f t="shared" ref="V4:V41" si="1">U4+S4+Q4+O4+M4+K4+I4</f>
        <v>33</v>
      </c>
      <c r="W4" s="9">
        <f t="shared" ref="W4:W41" si="2">V4*0.75</f>
        <v>24.75</v>
      </c>
      <c r="X4" s="20">
        <f t="shared" ref="X4:X41" si="3">W4+G4</f>
        <v>46.972499999999997</v>
      </c>
      <c r="Y4" s="36"/>
    </row>
    <row r="5" spans="1:25" s="1" customFormat="1" ht="135" x14ac:dyDescent="0.15">
      <c r="A5" s="9">
        <v>3</v>
      </c>
      <c r="B5" s="11">
        <v>2023200683</v>
      </c>
      <c r="C5" s="9" t="s">
        <v>27</v>
      </c>
      <c r="D5" s="9">
        <v>19982056272</v>
      </c>
      <c r="E5" s="9" t="s">
        <v>28</v>
      </c>
      <c r="F5" s="9">
        <v>84.37</v>
      </c>
      <c r="G5" s="9">
        <f t="shared" si="0"/>
        <v>21.092500000000001</v>
      </c>
      <c r="H5" s="12" t="s">
        <v>29</v>
      </c>
      <c r="I5" s="9">
        <v>105</v>
      </c>
      <c r="J5" s="9"/>
      <c r="K5" s="9"/>
      <c r="L5" s="9"/>
      <c r="M5" s="9"/>
      <c r="N5" s="9"/>
      <c r="O5" s="9"/>
      <c r="P5" s="9"/>
      <c r="Q5" s="9"/>
      <c r="R5" s="9"/>
      <c r="S5" s="9"/>
      <c r="T5" s="12" t="s">
        <v>30</v>
      </c>
      <c r="U5" s="9">
        <v>5</v>
      </c>
      <c r="V5" s="12">
        <f t="shared" si="1"/>
        <v>110</v>
      </c>
      <c r="W5" s="9">
        <f t="shared" si="2"/>
        <v>82.5</v>
      </c>
      <c r="X5" s="20">
        <f t="shared" si="3"/>
        <v>103.5925</v>
      </c>
      <c r="Y5" s="36"/>
    </row>
    <row r="6" spans="1:25" s="1" customFormat="1" ht="189" x14ac:dyDescent="0.15">
      <c r="A6" s="9">
        <v>4</v>
      </c>
      <c r="B6" s="9">
        <v>2023200745</v>
      </c>
      <c r="C6" s="9" t="s">
        <v>31</v>
      </c>
      <c r="D6" s="9">
        <v>18252481002</v>
      </c>
      <c r="E6" s="9" t="s">
        <v>32</v>
      </c>
      <c r="F6" s="9">
        <v>86.49</v>
      </c>
      <c r="G6" s="9">
        <f t="shared" si="0"/>
        <v>21.622499999999999</v>
      </c>
      <c r="H6" s="12" t="s">
        <v>33</v>
      </c>
      <c r="I6" s="26">
        <v>107.5</v>
      </c>
      <c r="J6" s="9"/>
      <c r="K6" s="9"/>
      <c r="L6" s="9"/>
      <c r="M6" s="9"/>
      <c r="N6" s="9"/>
      <c r="O6" s="9"/>
      <c r="P6" s="12" t="s">
        <v>34</v>
      </c>
      <c r="Q6" s="9">
        <v>31.5</v>
      </c>
      <c r="R6" s="12" t="s">
        <v>35</v>
      </c>
      <c r="S6" s="9">
        <v>3</v>
      </c>
      <c r="T6" s="9" t="s">
        <v>36</v>
      </c>
      <c r="U6" s="9">
        <v>5</v>
      </c>
      <c r="V6" s="12">
        <f t="shared" si="1"/>
        <v>147</v>
      </c>
      <c r="W6" s="9">
        <f t="shared" si="2"/>
        <v>110.25</v>
      </c>
      <c r="X6" s="20">
        <f t="shared" si="3"/>
        <v>131.8725</v>
      </c>
      <c r="Y6" s="36"/>
    </row>
    <row r="7" spans="1:25" s="2" customFormat="1" ht="291" customHeight="1" x14ac:dyDescent="0.15">
      <c r="A7" s="9">
        <v>5</v>
      </c>
      <c r="B7" s="9">
        <v>2023200748</v>
      </c>
      <c r="C7" s="9" t="s">
        <v>37</v>
      </c>
      <c r="D7" s="9">
        <v>18283253417</v>
      </c>
      <c r="E7" s="9" t="s">
        <v>38</v>
      </c>
      <c r="F7" s="9">
        <v>88.39</v>
      </c>
      <c r="G7" s="9">
        <f t="shared" si="0"/>
        <v>22.0975</v>
      </c>
      <c r="H7" s="10" t="s">
        <v>39</v>
      </c>
      <c r="I7" s="10">
        <v>29.25</v>
      </c>
      <c r="J7" s="10"/>
      <c r="K7" s="10"/>
      <c r="L7" s="10"/>
      <c r="M7" s="10"/>
      <c r="N7" s="10"/>
      <c r="O7" s="10"/>
      <c r="P7" s="10"/>
      <c r="Q7" s="10"/>
      <c r="R7" s="10" t="s">
        <v>40</v>
      </c>
      <c r="S7" s="10"/>
      <c r="T7" s="10" t="s">
        <v>41</v>
      </c>
      <c r="U7" s="10">
        <v>10</v>
      </c>
      <c r="V7" s="12">
        <f t="shared" si="1"/>
        <v>39.25</v>
      </c>
      <c r="W7" s="9">
        <f t="shared" si="2"/>
        <v>29.4375</v>
      </c>
      <c r="X7" s="20">
        <f t="shared" si="3"/>
        <v>51.534999999999997</v>
      </c>
      <c r="Y7" s="37"/>
    </row>
    <row r="8" spans="1:25" s="2" customFormat="1" ht="354.95" customHeight="1" x14ac:dyDescent="0.15">
      <c r="A8" s="9">
        <v>6</v>
      </c>
      <c r="B8" s="9">
        <v>2023211405</v>
      </c>
      <c r="C8" s="9" t="s">
        <v>42</v>
      </c>
      <c r="D8" s="9">
        <v>17383312951</v>
      </c>
      <c r="E8" s="9" t="s">
        <v>43</v>
      </c>
      <c r="F8" s="9">
        <v>79.930000000000007</v>
      </c>
      <c r="G8" s="9">
        <f t="shared" si="0"/>
        <v>19.982500000000002</v>
      </c>
      <c r="H8" s="10" t="s">
        <v>44</v>
      </c>
      <c r="I8" s="10">
        <f>18.75+37.5</f>
        <v>56.25</v>
      </c>
      <c r="J8" s="10"/>
      <c r="K8" s="10"/>
      <c r="L8" s="10"/>
      <c r="M8" s="10"/>
      <c r="N8" s="10"/>
      <c r="O8" s="10"/>
      <c r="P8" s="10"/>
      <c r="Q8" s="10"/>
      <c r="R8" s="10"/>
      <c r="S8" s="10"/>
      <c r="T8" s="10"/>
      <c r="U8" s="10"/>
      <c r="V8" s="12">
        <f t="shared" si="1"/>
        <v>56.25</v>
      </c>
      <c r="W8" s="9">
        <f t="shared" si="2"/>
        <v>42.1875</v>
      </c>
      <c r="X8" s="20">
        <f t="shared" si="3"/>
        <v>62.17</v>
      </c>
      <c r="Y8" s="37"/>
    </row>
    <row r="9" spans="1:25" s="1" customFormat="1" ht="229.5" x14ac:dyDescent="0.15">
      <c r="A9" s="9">
        <v>7</v>
      </c>
      <c r="B9" s="9">
        <v>2023211451</v>
      </c>
      <c r="C9" s="9" t="s">
        <v>45</v>
      </c>
      <c r="D9" s="9">
        <v>13598551414</v>
      </c>
      <c r="E9" s="9" t="s">
        <v>46</v>
      </c>
      <c r="F9" s="9">
        <v>90.39</v>
      </c>
      <c r="G9" s="9">
        <f t="shared" si="0"/>
        <v>22.5975</v>
      </c>
      <c r="H9" s="10" t="s">
        <v>47</v>
      </c>
      <c r="I9" s="12">
        <v>115.5</v>
      </c>
      <c r="J9" s="9"/>
      <c r="K9" s="9"/>
      <c r="L9" s="9"/>
      <c r="M9" s="9"/>
      <c r="N9" s="9"/>
      <c r="O9" s="9"/>
      <c r="P9" s="9"/>
      <c r="Q9" s="9"/>
      <c r="R9" s="10" t="s">
        <v>48</v>
      </c>
      <c r="S9" s="9">
        <v>3</v>
      </c>
      <c r="T9" s="10" t="s">
        <v>49</v>
      </c>
      <c r="U9" s="9">
        <v>25</v>
      </c>
      <c r="V9" s="12">
        <f t="shared" si="1"/>
        <v>143.5</v>
      </c>
      <c r="W9" s="9">
        <f t="shared" si="2"/>
        <v>107.625</v>
      </c>
      <c r="X9" s="20">
        <f t="shared" si="3"/>
        <v>130.2225</v>
      </c>
      <c r="Y9" s="36"/>
    </row>
    <row r="10" spans="1:25" s="1" customFormat="1" ht="121.5" x14ac:dyDescent="0.15">
      <c r="A10" s="9">
        <v>8</v>
      </c>
      <c r="B10" s="9">
        <v>2023211360</v>
      </c>
      <c r="C10" s="9" t="s">
        <v>50</v>
      </c>
      <c r="D10" s="9">
        <v>13618110190</v>
      </c>
      <c r="E10" s="9" t="s">
        <v>51</v>
      </c>
      <c r="F10" s="9">
        <v>86.65</v>
      </c>
      <c r="G10" s="9">
        <f t="shared" si="0"/>
        <v>21.662500000000001</v>
      </c>
      <c r="H10" s="12" t="s">
        <v>52</v>
      </c>
      <c r="I10" s="9">
        <v>35</v>
      </c>
      <c r="J10" s="9"/>
      <c r="K10" s="9"/>
      <c r="L10" s="9"/>
      <c r="M10" s="9"/>
      <c r="N10" s="9"/>
      <c r="O10" s="9"/>
      <c r="P10" s="12" t="s">
        <v>53</v>
      </c>
      <c r="Q10" s="9">
        <v>3.5</v>
      </c>
      <c r="R10" s="9" t="s">
        <v>54</v>
      </c>
      <c r="S10" s="9">
        <v>3</v>
      </c>
      <c r="T10" s="12" t="s">
        <v>55</v>
      </c>
      <c r="U10" s="9">
        <v>10</v>
      </c>
      <c r="V10" s="12">
        <f t="shared" si="1"/>
        <v>51.5</v>
      </c>
      <c r="W10" s="9">
        <f t="shared" si="2"/>
        <v>38.625</v>
      </c>
      <c r="X10" s="20">
        <f t="shared" si="3"/>
        <v>60.287500000000001</v>
      </c>
      <c r="Y10" s="36"/>
    </row>
    <row r="11" spans="1:25" s="1" customFormat="1" ht="337.5" x14ac:dyDescent="0.15">
      <c r="A11" s="9">
        <v>9</v>
      </c>
      <c r="B11" s="13">
        <v>2023211475</v>
      </c>
      <c r="C11" s="13" t="s">
        <v>56</v>
      </c>
      <c r="D11" s="14">
        <v>13176041320</v>
      </c>
      <c r="E11" s="13" t="s">
        <v>57</v>
      </c>
      <c r="F11" s="9">
        <v>90.56</v>
      </c>
      <c r="G11" s="9">
        <f t="shared" si="0"/>
        <v>22.64</v>
      </c>
      <c r="H11" s="15" t="s">
        <v>58</v>
      </c>
      <c r="I11" s="27">
        <v>85.5</v>
      </c>
      <c r="J11" s="9"/>
      <c r="K11" s="9"/>
      <c r="L11" s="9"/>
      <c r="M11" s="9"/>
      <c r="N11" s="9"/>
      <c r="O11" s="9"/>
      <c r="P11" s="9"/>
      <c r="Q11" s="9"/>
      <c r="R11" s="47" t="s">
        <v>59</v>
      </c>
      <c r="S11" s="48">
        <v>0</v>
      </c>
      <c r="T11" s="12" t="s">
        <v>60</v>
      </c>
      <c r="U11" s="9">
        <v>15</v>
      </c>
      <c r="V11" s="32">
        <f>U11+S11+Q11+O11+M11+K11+I11</f>
        <v>100.5</v>
      </c>
      <c r="W11" s="26">
        <f>V11*0.75</f>
        <v>75.375</v>
      </c>
      <c r="X11" s="45">
        <f>W11+G11</f>
        <v>98.015000000000001</v>
      </c>
      <c r="Y11" s="36"/>
    </row>
    <row r="12" spans="1:25" s="1" customFormat="1" ht="213" x14ac:dyDescent="0.15">
      <c r="A12" s="9">
        <v>10</v>
      </c>
      <c r="B12" s="16">
        <v>2023200687</v>
      </c>
      <c r="C12" s="16" t="s">
        <v>61</v>
      </c>
      <c r="D12" s="16">
        <v>18284564500</v>
      </c>
      <c r="E12" s="16" t="s">
        <v>62</v>
      </c>
      <c r="F12" s="17">
        <v>90.73</v>
      </c>
      <c r="G12" s="9">
        <f t="shared" si="0"/>
        <v>22.682500000000001</v>
      </c>
      <c r="H12" s="18" t="s">
        <v>63</v>
      </c>
      <c r="I12" s="28">
        <v>7.5</v>
      </c>
      <c r="J12" s="16"/>
      <c r="K12" s="16"/>
      <c r="L12" s="16"/>
      <c r="M12" s="16"/>
      <c r="N12" s="16"/>
      <c r="O12" s="16"/>
      <c r="P12" s="29" t="s">
        <v>64</v>
      </c>
      <c r="Q12" s="28">
        <v>32.75</v>
      </c>
      <c r="R12" s="29" t="s">
        <v>65</v>
      </c>
      <c r="S12" s="28">
        <v>3</v>
      </c>
      <c r="T12" s="29" t="s">
        <v>66</v>
      </c>
      <c r="U12" s="28">
        <v>25</v>
      </c>
      <c r="V12" s="12">
        <f t="shared" si="1"/>
        <v>68.25</v>
      </c>
      <c r="W12" s="9">
        <f t="shared" si="2"/>
        <v>51.1875</v>
      </c>
      <c r="X12" s="20">
        <f t="shared" si="3"/>
        <v>73.87</v>
      </c>
      <c r="Y12" s="36"/>
    </row>
    <row r="13" spans="1:25" s="1" customFormat="1" ht="148.5" x14ac:dyDescent="0.15">
      <c r="A13" s="9">
        <v>11</v>
      </c>
      <c r="B13" s="9">
        <v>2023200755</v>
      </c>
      <c r="C13" s="9" t="s">
        <v>67</v>
      </c>
      <c r="D13" s="9">
        <v>17352150608</v>
      </c>
      <c r="E13" s="9" t="s">
        <v>38</v>
      </c>
      <c r="F13" s="9">
        <v>89.07</v>
      </c>
      <c r="G13" s="9">
        <f t="shared" si="0"/>
        <v>22.267499999999998</v>
      </c>
      <c r="H13" s="10" t="s">
        <v>68</v>
      </c>
      <c r="I13" s="20">
        <v>52.5</v>
      </c>
      <c r="J13" s="9"/>
      <c r="K13" s="9"/>
      <c r="L13" s="9"/>
      <c r="M13" s="9"/>
      <c r="N13" s="9"/>
      <c r="O13" s="9"/>
      <c r="P13" s="9"/>
      <c r="Q13" s="9"/>
      <c r="R13" s="10" t="s">
        <v>69</v>
      </c>
      <c r="S13" s="9">
        <v>10</v>
      </c>
      <c r="T13" s="10" t="s">
        <v>70</v>
      </c>
      <c r="U13" s="9">
        <v>15</v>
      </c>
      <c r="V13" s="12">
        <f t="shared" si="1"/>
        <v>77.5</v>
      </c>
      <c r="W13" s="9">
        <f t="shared" si="2"/>
        <v>58.125</v>
      </c>
      <c r="X13" s="20">
        <f t="shared" si="3"/>
        <v>80.392499999999998</v>
      </c>
      <c r="Y13" s="36"/>
    </row>
    <row r="14" spans="1:25" s="3" customFormat="1" ht="162" x14ac:dyDescent="0.15">
      <c r="A14" s="9">
        <v>12</v>
      </c>
      <c r="B14" s="11">
        <v>2023211450</v>
      </c>
      <c r="C14" s="11" t="s">
        <v>71</v>
      </c>
      <c r="D14" s="11">
        <v>15537399260</v>
      </c>
      <c r="E14" s="11" t="s">
        <v>72</v>
      </c>
      <c r="F14" s="11">
        <v>87.59</v>
      </c>
      <c r="G14" s="9">
        <f t="shared" si="0"/>
        <v>21.897500000000001</v>
      </c>
      <c r="H14" s="19" t="s">
        <v>73</v>
      </c>
      <c r="I14" s="11">
        <v>105</v>
      </c>
      <c r="J14" s="11"/>
      <c r="K14" s="11"/>
      <c r="L14" s="11"/>
      <c r="M14" s="11"/>
      <c r="N14" s="11"/>
      <c r="O14" s="11"/>
      <c r="P14" s="11"/>
      <c r="Q14" s="11"/>
      <c r="R14" s="11"/>
      <c r="S14" s="11"/>
      <c r="T14" s="11"/>
      <c r="U14" s="11"/>
      <c r="V14" s="12">
        <f t="shared" si="1"/>
        <v>105</v>
      </c>
      <c r="W14" s="9">
        <f t="shared" si="2"/>
        <v>78.75</v>
      </c>
      <c r="X14" s="20">
        <f t="shared" si="3"/>
        <v>100.64750000000001</v>
      </c>
      <c r="Y14" s="38"/>
    </row>
    <row r="15" spans="1:25" s="1" customFormat="1" ht="175.5" x14ac:dyDescent="0.15">
      <c r="A15" s="9">
        <v>13</v>
      </c>
      <c r="B15" s="11">
        <v>2023211411</v>
      </c>
      <c r="C15" s="11" t="s">
        <v>74</v>
      </c>
      <c r="D15" s="11">
        <v>15196734753</v>
      </c>
      <c r="E15" s="9" t="s">
        <v>75</v>
      </c>
      <c r="F15" s="9">
        <v>87.01</v>
      </c>
      <c r="G15" s="9">
        <f t="shared" si="0"/>
        <v>21.752500000000001</v>
      </c>
      <c r="H15" s="10" t="s">
        <v>76</v>
      </c>
      <c r="I15" s="10">
        <v>37.5</v>
      </c>
      <c r="J15" s="10"/>
      <c r="K15" s="10"/>
      <c r="L15" s="10"/>
      <c r="M15" s="10"/>
      <c r="N15" s="10"/>
      <c r="O15" s="10"/>
      <c r="P15" s="10"/>
      <c r="Q15" s="10"/>
      <c r="R15" s="10"/>
      <c r="S15" s="10"/>
      <c r="T15" s="10" t="s">
        <v>77</v>
      </c>
      <c r="U15" s="10">
        <v>15</v>
      </c>
      <c r="V15" s="12">
        <f t="shared" si="1"/>
        <v>52.5</v>
      </c>
      <c r="W15" s="9">
        <f t="shared" si="2"/>
        <v>39.375</v>
      </c>
      <c r="X15" s="20">
        <f t="shared" si="3"/>
        <v>61.127499999999998</v>
      </c>
      <c r="Y15" s="36"/>
    </row>
    <row r="16" spans="1:25" s="1" customFormat="1" ht="175.5" x14ac:dyDescent="0.15">
      <c r="A16" s="9">
        <v>14</v>
      </c>
      <c r="B16" s="9">
        <v>2023211277</v>
      </c>
      <c r="C16" s="9" t="s">
        <v>78</v>
      </c>
      <c r="D16" s="9">
        <v>18202858768</v>
      </c>
      <c r="E16" s="9" t="s">
        <v>79</v>
      </c>
      <c r="F16" s="9">
        <v>89.02</v>
      </c>
      <c r="G16" s="9">
        <f t="shared" si="0"/>
        <v>22.254999999999999</v>
      </c>
      <c r="H16" s="12" t="s">
        <v>80</v>
      </c>
      <c r="I16" s="9">
        <v>50</v>
      </c>
      <c r="J16" s="9"/>
      <c r="K16" s="9"/>
      <c r="L16" s="9"/>
      <c r="M16" s="9"/>
      <c r="N16" s="12"/>
      <c r="O16" s="9"/>
      <c r="P16" s="9"/>
      <c r="Q16" s="9"/>
      <c r="R16" s="9"/>
      <c r="S16" s="9"/>
      <c r="T16" s="12" t="s">
        <v>81</v>
      </c>
      <c r="U16" s="9">
        <v>20</v>
      </c>
      <c r="V16" s="12">
        <f t="shared" si="1"/>
        <v>70</v>
      </c>
      <c r="W16" s="9">
        <f t="shared" si="2"/>
        <v>52.5</v>
      </c>
      <c r="X16" s="20">
        <f t="shared" si="3"/>
        <v>74.754999999999995</v>
      </c>
    </row>
    <row r="17" spans="1:24" s="1" customFormat="1" ht="310.5" x14ac:dyDescent="0.15">
      <c r="A17" s="9">
        <v>15</v>
      </c>
      <c r="B17" s="9">
        <v>2023200718</v>
      </c>
      <c r="C17" s="49" t="s">
        <v>82</v>
      </c>
      <c r="D17" s="9">
        <v>15181088179</v>
      </c>
      <c r="E17" s="9" t="s">
        <v>51</v>
      </c>
      <c r="F17" s="9">
        <v>85.7</v>
      </c>
      <c r="G17" s="9">
        <f t="shared" si="0"/>
        <v>21.425000000000001</v>
      </c>
      <c r="H17" s="12" t="s">
        <v>83</v>
      </c>
      <c r="I17" s="9">
        <v>52.5</v>
      </c>
      <c r="J17" s="9"/>
      <c r="K17" s="9"/>
      <c r="L17" s="9"/>
      <c r="M17" s="9"/>
      <c r="N17" s="9"/>
      <c r="O17" s="9"/>
      <c r="P17" s="12" t="s">
        <v>84</v>
      </c>
      <c r="Q17" s="9">
        <v>33.75</v>
      </c>
      <c r="R17" s="12" t="s">
        <v>85</v>
      </c>
      <c r="S17" s="26">
        <v>3</v>
      </c>
      <c r="T17" s="9"/>
      <c r="U17" s="9"/>
      <c r="V17" s="32">
        <f t="shared" si="1"/>
        <v>89.25</v>
      </c>
      <c r="W17" s="26">
        <f t="shared" si="2"/>
        <v>66.9375</v>
      </c>
      <c r="X17" s="45">
        <f t="shared" si="3"/>
        <v>88.362499999999997</v>
      </c>
    </row>
    <row r="18" spans="1:24" s="1" customFormat="1" ht="121.5" x14ac:dyDescent="0.15">
      <c r="A18" s="9">
        <v>16</v>
      </c>
      <c r="B18" s="9">
        <v>2023200751</v>
      </c>
      <c r="C18" s="9" t="s">
        <v>86</v>
      </c>
      <c r="D18" s="9">
        <v>19136231726</v>
      </c>
      <c r="E18" s="9" t="s">
        <v>87</v>
      </c>
      <c r="F18" s="9">
        <v>85.98</v>
      </c>
      <c r="G18" s="9">
        <f t="shared" si="0"/>
        <v>21.495000000000001</v>
      </c>
      <c r="H18" s="10" t="s">
        <v>88</v>
      </c>
      <c r="I18" s="10">
        <v>37.5</v>
      </c>
      <c r="J18" s="10"/>
      <c r="K18" s="10">
        <v>0</v>
      </c>
      <c r="L18" s="10"/>
      <c r="M18" s="10">
        <v>0</v>
      </c>
      <c r="N18" s="10"/>
      <c r="O18" s="10">
        <v>0</v>
      </c>
      <c r="P18" s="10"/>
      <c r="Q18" s="10">
        <v>0</v>
      </c>
      <c r="R18" s="10"/>
      <c r="S18" s="10">
        <v>0</v>
      </c>
      <c r="T18" s="10" t="s">
        <v>89</v>
      </c>
      <c r="U18" s="10">
        <v>15</v>
      </c>
      <c r="V18" s="12">
        <f t="shared" si="1"/>
        <v>52.5</v>
      </c>
      <c r="W18" s="9">
        <f t="shared" si="2"/>
        <v>39.375</v>
      </c>
      <c r="X18" s="20">
        <f t="shared" si="3"/>
        <v>60.870000000000005</v>
      </c>
    </row>
    <row r="19" spans="1:24" s="1" customFormat="1" ht="204.6" customHeight="1" x14ac:dyDescent="0.15">
      <c r="A19" s="9">
        <v>17</v>
      </c>
      <c r="B19" s="9">
        <v>2024200774</v>
      </c>
      <c r="C19" s="9" t="s">
        <v>90</v>
      </c>
      <c r="D19" s="9">
        <v>18808781130</v>
      </c>
      <c r="E19" s="9" t="s">
        <v>75</v>
      </c>
      <c r="F19" s="20">
        <v>89.62</v>
      </c>
      <c r="G19" s="9">
        <f t="shared" si="0"/>
        <v>22.405000000000001</v>
      </c>
      <c r="H19" s="12" t="s">
        <v>91</v>
      </c>
      <c r="I19" s="9">
        <v>105</v>
      </c>
      <c r="J19" s="9"/>
      <c r="K19" s="9"/>
      <c r="L19" s="9"/>
      <c r="M19" s="9"/>
      <c r="N19" s="9"/>
      <c r="O19" s="9"/>
      <c r="P19" s="9"/>
      <c r="Q19" s="9"/>
      <c r="R19" s="9"/>
      <c r="S19" s="9"/>
      <c r="T19" s="12" t="s">
        <v>92</v>
      </c>
      <c r="U19" s="9">
        <v>17</v>
      </c>
      <c r="V19" s="12">
        <f t="shared" si="1"/>
        <v>122</v>
      </c>
      <c r="W19" s="9">
        <f t="shared" si="2"/>
        <v>91.5</v>
      </c>
      <c r="X19" s="20">
        <f t="shared" si="3"/>
        <v>113.905</v>
      </c>
    </row>
    <row r="20" spans="1:24" s="1" customFormat="1" ht="111" customHeight="1" x14ac:dyDescent="0.15">
      <c r="A20" s="9">
        <v>18</v>
      </c>
      <c r="B20" s="19" t="s">
        <v>93</v>
      </c>
      <c r="C20" s="11" t="s">
        <v>94</v>
      </c>
      <c r="D20" s="19" t="s">
        <v>95</v>
      </c>
      <c r="E20" s="11" t="s">
        <v>96</v>
      </c>
      <c r="F20" s="11" t="s">
        <v>97</v>
      </c>
      <c r="G20" s="9">
        <f t="shared" si="0"/>
        <v>21.655000000000001</v>
      </c>
      <c r="H20" s="19" t="s">
        <v>98</v>
      </c>
      <c r="I20" s="11" t="s">
        <v>99</v>
      </c>
      <c r="J20" s="11"/>
      <c r="K20" s="11"/>
      <c r="L20" s="11"/>
      <c r="M20" s="11"/>
      <c r="N20" s="11"/>
      <c r="O20" s="11"/>
      <c r="P20" s="11"/>
      <c r="Q20" s="11"/>
      <c r="R20" s="19" t="s">
        <v>100</v>
      </c>
      <c r="S20" s="11" t="s">
        <v>101</v>
      </c>
      <c r="T20" s="11"/>
      <c r="U20" s="11"/>
      <c r="V20" s="12">
        <f t="shared" si="1"/>
        <v>160</v>
      </c>
      <c r="W20" s="9">
        <f t="shared" si="2"/>
        <v>120</v>
      </c>
      <c r="X20" s="20">
        <f t="shared" si="3"/>
        <v>141.655</v>
      </c>
    </row>
    <row r="21" spans="1:24" s="4" customFormat="1" ht="324" x14ac:dyDescent="0.15">
      <c r="A21" s="9">
        <v>19</v>
      </c>
      <c r="B21" s="9" t="s">
        <v>102</v>
      </c>
      <c r="C21" s="9" t="s">
        <v>103</v>
      </c>
      <c r="D21" s="9">
        <v>15775885662</v>
      </c>
      <c r="E21" s="9" t="s">
        <v>75</v>
      </c>
      <c r="F21" s="9">
        <v>86.92</v>
      </c>
      <c r="G21" s="9">
        <f t="shared" si="0"/>
        <v>21.73</v>
      </c>
      <c r="H21" s="12" t="s">
        <v>104</v>
      </c>
      <c r="I21" s="9">
        <v>115</v>
      </c>
      <c r="J21" s="9"/>
      <c r="K21" s="9"/>
      <c r="L21" s="9"/>
      <c r="M21" s="9"/>
      <c r="N21" s="9"/>
      <c r="O21" s="9"/>
      <c r="P21" s="9"/>
      <c r="Q21" s="9"/>
      <c r="R21" s="12" t="s">
        <v>105</v>
      </c>
      <c r="S21" s="9">
        <v>10</v>
      </c>
      <c r="T21" s="12" t="s">
        <v>106</v>
      </c>
      <c r="U21" s="9">
        <v>25</v>
      </c>
      <c r="V21" s="12">
        <f t="shared" si="1"/>
        <v>150</v>
      </c>
      <c r="W21" s="9">
        <f t="shared" si="2"/>
        <v>112.5</v>
      </c>
      <c r="X21" s="20">
        <f t="shared" si="3"/>
        <v>134.22999999999999</v>
      </c>
    </row>
    <row r="22" spans="1:24" s="2" customFormat="1" ht="159" customHeight="1" x14ac:dyDescent="0.15">
      <c r="A22" s="9">
        <v>20</v>
      </c>
      <c r="B22" s="9">
        <v>2023200735</v>
      </c>
      <c r="C22" s="9" t="s">
        <v>107</v>
      </c>
      <c r="D22" s="9">
        <v>19982007704</v>
      </c>
      <c r="E22" s="9" t="s">
        <v>72</v>
      </c>
      <c r="F22" s="9">
        <v>85.91</v>
      </c>
      <c r="G22" s="9">
        <f t="shared" si="0"/>
        <v>21.477499999999999</v>
      </c>
      <c r="H22" s="12" t="s">
        <v>108</v>
      </c>
      <c r="I22" s="9">
        <v>180</v>
      </c>
      <c r="J22" s="9"/>
      <c r="K22" s="9"/>
      <c r="L22" s="9"/>
      <c r="M22" s="9"/>
      <c r="N22" s="9"/>
      <c r="O22" s="9"/>
      <c r="P22" s="12"/>
      <c r="Q22" s="9"/>
      <c r="R22" s="12"/>
      <c r="S22" s="9"/>
      <c r="T22" s="12"/>
      <c r="U22" s="9"/>
      <c r="V22" s="12">
        <f t="shared" si="1"/>
        <v>180</v>
      </c>
      <c r="W22" s="9">
        <f t="shared" si="2"/>
        <v>135</v>
      </c>
      <c r="X22" s="20">
        <f t="shared" si="3"/>
        <v>156.47749999999999</v>
      </c>
    </row>
    <row r="23" spans="1:24" s="1" customFormat="1" ht="159" customHeight="1" x14ac:dyDescent="0.15">
      <c r="A23" s="9">
        <v>21</v>
      </c>
      <c r="B23" s="9">
        <v>2024200770</v>
      </c>
      <c r="C23" s="9" t="s">
        <v>109</v>
      </c>
      <c r="D23" s="9">
        <v>19890782083</v>
      </c>
      <c r="E23" s="9" t="s">
        <v>110</v>
      </c>
      <c r="F23" s="20">
        <v>90.35</v>
      </c>
      <c r="G23" s="9">
        <f t="shared" si="0"/>
        <v>22.587499999999999</v>
      </c>
      <c r="H23" s="10" t="s">
        <v>111</v>
      </c>
      <c r="I23" s="20">
        <v>37.5</v>
      </c>
      <c r="J23" s="9"/>
      <c r="K23" s="9"/>
      <c r="L23" s="9"/>
      <c r="M23" s="9"/>
      <c r="N23" s="9"/>
      <c r="O23" s="9"/>
      <c r="P23" s="9"/>
      <c r="Q23" s="9"/>
      <c r="R23" s="9"/>
      <c r="S23" s="9"/>
      <c r="T23" s="10" t="s">
        <v>112</v>
      </c>
      <c r="U23" s="9">
        <v>10</v>
      </c>
      <c r="V23" s="12">
        <f t="shared" si="1"/>
        <v>47.5</v>
      </c>
      <c r="W23" s="9">
        <f t="shared" si="2"/>
        <v>35.625</v>
      </c>
      <c r="X23" s="20">
        <f t="shared" si="3"/>
        <v>58.212499999999999</v>
      </c>
    </row>
    <row r="24" spans="1:24" s="4" customFormat="1" ht="162" x14ac:dyDescent="0.15">
      <c r="A24" s="9">
        <v>22</v>
      </c>
      <c r="B24" s="9">
        <v>2023200709</v>
      </c>
      <c r="C24" s="9" t="s">
        <v>113</v>
      </c>
      <c r="D24" s="9">
        <v>18880969569</v>
      </c>
      <c r="E24" s="9" t="s">
        <v>114</v>
      </c>
      <c r="F24" s="9">
        <v>85.95</v>
      </c>
      <c r="G24" s="9">
        <f t="shared" si="0"/>
        <v>21.487500000000001</v>
      </c>
      <c r="H24" s="10" t="s">
        <v>115</v>
      </c>
      <c r="I24" s="10">
        <v>47.5</v>
      </c>
      <c r="J24" s="10"/>
      <c r="K24" s="10"/>
      <c r="L24" s="10"/>
      <c r="M24" s="10"/>
      <c r="N24" s="10"/>
      <c r="O24" s="10"/>
      <c r="P24" s="10"/>
      <c r="Q24" s="10"/>
      <c r="R24" s="10" t="s">
        <v>116</v>
      </c>
      <c r="S24" s="10">
        <v>3</v>
      </c>
      <c r="T24" s="10" t="s">
        <v>117</v>
      </c>
      <c r="U24" s="10">
        <v>35</v>
      </c>
      <c r="V24" s="12">
        <f t="shared" si="1"/>
        <v>85.5</v>
      </c>
      <c r="W24" s="9">
        <f t="shared" si="2"/>
        <v>64.125</v>
      </c>
      <c r="X24" s="20">
        <f t="shared" si="3"/>
        <v>85.612499999999997</v>
      </c>
    </row>
    <row r="25" spans="1:24" s="1" customFormat="1" ht="159" customHeight="1" x14ac:dyDescent="0.15">
      <c r="A25" s="9">
        <v>23</v>
      </c>
      <c r="B25" s="9">
        <v>2023211374</v>
      </c>
      <c r="C25" s="9" t="s">
        <v>118</v>
      </c>
      <c r="D25" s="9">
        <v>15192119235</v>
      </c>
      <c r="E25" s="9" t="s">
        <v>28</v>
      </c>
      <c r="F25" s="9">
        <v>85.94</v>
      </c>
      <c r="G25" s="9">
        <f t="shared" si="0"/>
        <v>21.484999999999999</v>
      </c>
      <c r="H25" s="21" t="s">
        <v>119</v>
      </c>
      <c r="I25" s="9">
        <v>255</v>
      </c>
      <c r="J25" s="9" t="s">
        <v>120</v>
      </c>
      <c r="K25" s="9">
        <v>0</v>
      </c>
      <c r="L25" s="9" t="s">
        <v>120</v>
      </c>
      <c r="M25" s="9">
        <v>0</v>
      </c>
      <c r="N25" s="9" t="s">
        <v>120</v>
      </c>
      <c r="O25" s="9">
        <v>0</v>
      </c>
      <c r="P25" s="9" t="s">
        <v>120</v>
      </c>
      <c r="Q25" s="9">
        <v>0</v>
      </c>
      <c r="R25" s="9" t="s">
        <v>120</v>
      </c>
      <c r="S25" s="9">
        <v>0</v>
      </c>
      <c r="T25" s="12" t="s">
        <v>121</v>
      </c>
      <c r="U25" s="9">
        <v>5</v>
      </c>
      <c r="V25" s="12">
        <f t="shared" si="1"/>
        <v>260</v>
      </c>
      <c r="W25" s="9">
        <f t="shared" si="2"/>
        <v>195</v>
      </c>
      <c r="X25" s="20">
        <f t="shared" si="3"/>
        <v>216.48500000000001</v>
      </c>
    </row>
    <row r="26" spans="1:24" s="1" customFormat="1" ht="148.5" x14ac:dyDescent="0.15">
      <c r="A26" s="9">
        <v>24</v>
      </c>
      <c r="B26" s="9">
        <v>2024211244</v>
      </c>
      <c r="C26" s="9" t="s">
        <v>122</v>
      </c>
      <c r="D26" s="9">
        <v>19115841535</v>
      </c>
      <c r="E26" s="9" t="s">
        <v>28</v>
      </c>
      <c r="F26" s="9">
        <v>88.57</v>
      </c>
      <c r="G26" s="9">
        <f t="shared" si="0"/>
        <v>22.142499999999998</v>
      </c>
      <c r="H26" s="10" t="s">
        <v>123</v>
      </c>
      <c r="I26" s="10">
        <v>150</v>
      </c>
      <c r="J26" s="10"/>
      <c r="K26" s="10"/>
      <c r="L26" s="10"/>
      <c r="M26" s="10"/>
      <c r="N26" s="30"/>
      <c r="O26" s="30"/>
      <c r="P26" s="10" t="s">
        <v>124</v>
      </c>
      <c r="Q26" s="10"/>
      <c r="R26" s="10" t="s">
        <v>40</v>
      </c>
      <c r="S26" s="10"/>
      <c r="T26" s="30"/>
      <c r="U26" s="10"/>
      <c r="V26" s="12">
        <f t="shared" si="1"/>
        <v>150</v>
      </c>
      <c r="W26" s="9">
        <f t="shared" si="2"/>
        <v>112.5</v>
      </c>
      <c r="X26" s="20">
        <f t="shared" si="3"/>
        <v>134.64249999999998</v>
      </c>
    </row>
    <row r="27" spans="1:24" s="5" customFormat="1" ht="144" x14ac:dyDescent="0.15">
      <c r="A27" s="9">
        <v>25</v>
      </c>
      <c r="B27" s="16">
        <v>2022200748</v>
      </c>
      <c r="C27" s="16" t="s">
        <v>125</v>
      </c>
      <c r="D27" s="16">
        <v>18980433753</v>
      </c>
      <c r="E27" s="16" t="s">
        <v>126</v>
      </c>
      <c r="F27" s="16">
        <v>87.1</v>
      </c>
      <c r="G27" s="9">
        <f t="shared" si="0"/>
        <v>21.774999999999999</v>
      </c>
      <c r="H27" s="22" t="s">
        <v>127</v>
      </c>
      <c r="I27" s="16">
        <v>14</v>
      </c>
      <c r="J27" s="16"/>
      <c r="K27" s="16"/>
      <c r="L27" s="16"/>
      <c r="M27" s="16"/>
      <c r="N27" s="16"/>
      <c r="O27" s="16"/>
      <c r="P27" s="16"/>
      <c r="Q27" s="16"/>
      <c r="R27" s="16"/>
      <c r="S27" s="16"/>
      <c r="T27" s="22" t="s">
        <v>128</v>
      </c>
      <c r="U27" s="16">
        <v>45</v>
      </c>
      <c r="V27" s="12">
        <f t="shared" si="1"/>
        <v>59</v>
      </c>
      <c r="W27" s="9">
        <f t="shared" si="2"/>
        <v>44.25</v>
      </c>
      <c r="X27" s="20">
        <f t="shared" si="3"/>
        <v>66.025000000000006</v>
      </c>
    </row>
    <row r="28" spans="1:24" s="1" customFormat="1" ht="297" x14ac:dyDescent="0.15">
      <c r="A28" s="9">
        <v>26</v>
      </c>
      <c r="B28" s="9">
        <v>2023211370</v>
      </c>
      <c r="C28" s="9" t="s">
        <v>129</v>
      </c>
      <c r="D28" s="11">
        <v>15302106586</v>
      </c>
      <c r="E28" s="9" t="s">
        <v>130</v>
      </c>
      <c r="F28" s="9">
        <v>83.86</v>
      </c>
      <c r="G28" s="9">
        <f t="shared" si="0"/>
        <v>20.965</v>
      </c>
      <c r="H28" s="10" t="s">
        <v>131</v>
      </c>
      <c r="I28" s="10">
        <v>90</v>
      </c>
      <c r="J28" s="10" t="s">
        <v>120</v>
      </c>
      <c r="K28" s="10"/>
      <c r="L28" s="10" t="s">
        <v>120</v>
      </c>
      <c r="M28" s="10"/>
      <c r="N28" s="10" t="s">
        <v>120</v>
      </c>
      <c r="O28" s="10"/>
      <c r="P28" s="10" t="s">
        <v>132</v>
      </c>
      <c r="Q28" s="10"/>
      <c r="R28" s="10" t="s">
        <v>133</v>
      </c>
      <c r="S28" s="10"/>
      <c r="T28" s="10" t="s">
        <v>134</v>
      </c>
      <c r="U28" s="10">
        <v>5</v>
      </c>
      <c r="V28" s="12">
        <f t="shared" si="1"/>
        <v>95</v>
      </c>
      <c r="W28" s="9">
        <f t="shared" si="2"/>
        <v>71.25</v>
      </c>
      <c r="X28" s="20">
        <f t="shared" si="3"/>
        <v>92.215000000000003</v>
      </c>
    </row>
    <row r="29" spans="1:24" s="1" customFormat="1" ht="297" x14ac:dyDescent="0.15">
      <c r="A29" s="9">
        <v>27</v>
      </c>
      <c r="B29" s="9">
        <v>2023200716</v>
      </c>
      <c r="C29" s="9" t="s">
        <v>135</v>
      </c>
      <c r="D29" s="9">
        <v>15856504014</v>
      </c>
      <c r="E29" s="9" t="s">
        <v>130</v>
      </c>
      <c r="F29" s="9">
        <v>87.65</v>
      </c>
      <c r="G29" s="9">
        <f t="shared" si="0"/>
        <v>21.912500000000001</v>
      </c>
      <c r="H29" s="10" t="s">
        <v>136</v>
      </c>
      <c r="I29" s="10">
        <v>66.75</v>
      </c>
      <c r="J29" s="10"/>
      <c r="K29" s="10"/>
      <c r="L29" s="10"/>
      <c r="M29" s="10"/>
      <c r="N29" s="10"/>
      <c r="O29" s="10"/>
      <c r="P29" s="10"/>
      <c r="Q29" s="10"/>
      <c r="R29" s="10"/>
      <c r="S29" s="10"/>
      <c r="T29" s="10"/>
      <c r="U29" s="10"/>
      <c r="V29" s="12">
        <f t="shared" si="1"/>
        <v>66.75</v>
      </c>
      <c r="W29" s="9">
        <f t="shared" si="2"/>
        <v>50.0625</v>
      </c>
      <c r="X29" s="20">
        <f t="shared" si="3"/>
        <v>71.974999999999994</v>
      </c>
    </row>
    <row r="30" spans="1:24" s="2" customFormat="1" ht="159" customHeight="1" x14ac:dyDescent="0.15">
      <c r="A30" s="9">
        <v>28</v>
      </c>
      <c r="B30" s="9">
        <v>2023211460</v>
      </c>
      <c r="C30" s="9" t="s">
        <v>137</v>
      </c>
      <c r="D30" s="9">
        <v>13833196105</v>
      </c>
      <c r="E30" s="9" t="s">
        <v>75</v>
      </c>
      <c r="F30" s="9">
        <v>85.02</v>
      </c>
      <c r="G30" s="9">
        <f t="shared" si="0"/>
        <v>21.254999999999999</v>
      </c>
      <c r="H30" s="12" t="s">
        <v>138</v>
      </c>
      <c r="I30" s="9">
        <v>127.5</v>
      </c>
      <c r="J30" s="9"/>
      <c r="K30" s="9"/>
      <c r="L30" s="9"/>
      <c r="M30" s="9"/>
      <c r="N30" s="9"/>
      <c r="O30" s="9"/>
      <c r="P30" s="9"/>
      <c r="Q30" s="9"/>
      <c r="R30" s="9"/>
      <c r="S30" s="9"/>
      <c r="T30" s="9"/>
      <c r="U30" s="9"/>
      <c r="V30" s="12">
        <f t="shared" si="1"/>
        <v>127.5</v>
      </c>
      <c r="W30" s="9">
        <f t="shared" si="2"/>
        <v>95.625</v>
      </c>
      <c r="X30" s="20">
        <f t="shared" si="3"/>
        <v>116.88</v>
      </c>
    </row>
    <row r="31" spans="1:24" s="1" customFormat="1" ht="159" customHeight="1" x14ac:dyDescent="0.15">
      <c r="A31" s="9">
        <v>29</v>
      </c>
      <c r="B31" s="9">
        <v>2023200744</v>
      </c>
      <c r="C31" s="9" t="s">
        <v>139</v>
      </c>
      <c r="D31" s="9">
        <v>15181683590</v>
      </c>
      <c r="E31" s="9" t="s">
        <v>110</v>
      </c>
      <c r="F31" s="9">
        <v>89.02</v>
      </c>
      <c r="G31" s="9">
        <f t="shared" si="0"/>
        <v>22.254999999999999</v>
      </c>
      <c r="H31" s="12" t="s">
        <v>140</v>
      </c>
      <c r="I31" s="9">
        <v>3.75</v>
      </c>
      <c r="J31" s="9" t="s">
        <v>120</v>
      </c>
      <c r="K31" s="9">
        <v>0</v>
      </c>
      <c r="L31" s="9" t="s">
        <v>120</v>
      </c>
      <c r="M31" s="9">
        <v>0</v>
      </c>
      <c r="N31" s="9" t="s">
        <v>120</v>
      </c>
      <c r="O31" s="9">
        <v>0</v>
      </c>
      <c r="P31" s="9" t="s">
        <v>120</v>
      </c>
      <c r="Q31" s="9">
        <v>0</v>
      </c>
      <c r="R31" s="9" t="s">
        <v>120</v>
      </c>
      <c r="S31" s="9">
        <v>0</v>
      </c>
      <c r="T31" s="33" t="s">
        <v>141</v>
      </c>
      <c r="U31" s="9">
        <v>15</v>
      </c>
      <c r="V31" s="12">
        <f t="shared" si="1"/>
        <v>18.75</v>
      </c>
      <c r="W31" s="9">
        <f t="shared" si="2"/>
        <v>14.0625</v>
      </c>
      <c r="X31" s="20">
        <f t="shared" si="3"/>
        <v>36.317499999999995</v>
      </c>
    </row>
    <row r="32" spans="1:24" s="1" customFormat="1" ht="148.5" x14ac:dyDescent="0.15">
      <c r="A32" s="9">
        <v>30</v>
      </c>
      <c r="B32" s="9">
        <v>2024200695</v>
      </c>
      <c r="C32" s="9" t="s">
        <v>142</v>
      </c>
      <c r="D32" s="9">
        <v>18994500280</v>
      </c>
      <c r="E32" s="9" t="s">
        <v>43</v>
      </c>
      <c r="F32" s="9">
        <v>91.18</v>
      </c>
      <c r="G32" s="9">
        <f t="shared" si="0"/>
        <v>22.795000000000002</v>
      </c>
      <c r="H32" s="12" t="s">
        <v>143</v>
      </c>
      <c r="I32" s="9">
        <v>37.5</v>
      </c>
      <c r="J32" s="9" t="s">
        <v>120</v>
      </c>
      <c r="K32" s="9">
        <v>0</v>
      </c>
      <c r="L32" s="9" t="s">
        <v>120</v>
      </c>
      <c r="M32" s="9">
        <v>0</v>
      </c>
      <c r="N32" s="9" t="s">
        <v>120</v>
      </c>
      <c r="O32" s="9">
        <v>0</v>
      </c>
      <c r="P32" s="9" t="s">
        <v>120</v>
      </c>
      <c r="Q32" s="9">
        <v>0</v>
      </c>
      <c r="R32" s="9" t="s">
        <v>120</v>
      </c>
      <c r="S32" s="9">
        <v>0</v>
      </c>
      <c r="T32" s="12" t="s">
        <v>144</v>
      </c>
      <c r="U32" s="9">
        <v>15</v>
      </c>
      <c r="V32" s="12">
        <f t="shared" si="1"/>
        <v>52.5</v>
      </c>
      <c r="W32" s="9">
        <f t="shared" si="2"/>
        <v>39.375</v>
      </c>
      <c r="X32" s="20">
        <f t="shared" si="3"/>
        <v>62.17</v>
      </c>
    </row>
    <row r="33" spans="1:24" s="1" customFormat="1" ht="408" customHeight="1" x14ac:dyDescent="0.15">
      <c r="A33" s="9">
        <v>31</v>
      </c>
      <c r="B33" s="16">
        <v>2022200683</v>
      </c>
      <c r="C33" s="23" t="s">
        <v>145</v>
      </c>
      <c r="D33" s="16">
        <v>15182944380</v>
      </c>
      <c r="E33" s="23" t="s">
        <v>146</v>
      </c>
      <c r="F33" s="16">
        <v>84.03</v>
      </c>
      <c r="G33" s="9">
        <f t="shared" si="0"/>
        <v>21.0075</v>
      </c>
      <c r="H33" s="22" t="s">
        <v>147</v>
      </c>
      <c r="I33" s="31">
        <v>119.5</v>
      </c>
      <c r="J33" s="16"/>
      <c r="K33" s="16"/>
      <c r="L33" s="16"/>
      <c r="M33" s="16"/>
      <c r="N33" s="16"/>
      <c r="O33" s="16"/>
      <c r="P33" s="16"/>
      <c r="Q33" s="16"/>
      <c r="R33" s="16"/>
      <c r="S33" s="16"/>
      <c r="T33" s="22" t="s">
        <v>148</v>
      </c>
      <c r="U33" s="16">
        <v>10</v>
      </c>
      <c r="V33" s="32">
        <f t="shared" si="1"/>
        <v>129.5</v>
      </c>
      <c r="W33" s="26">
        <f t="shared" si="2"/>
        <v>97.125</v>
      </c>
      <c r="X33" s="45">
        <f t="shared" si="3"/>
        <v>118.13249999999999</v>
      </c>
    </row>
    <row r="34" spans="1:24" s="1" customFormat="1" ht="409.5" x14ac:dyDescent="0.15">
      <c r="A34" s="9">
        <v>32</v>
      </c>
      <c r="B34" s="9">
        <v>2023200703</v>
      </c>
      <c r="C34" s="9" t="s">
        <v>149</v>
      </c>
      <c r="D34" s="9">
        <v>15030321769</v>
      </c>
      <c r="E34" s="9" t="s">
        <v>87</v>
      </c>
      <c r="F34" s="9">
        <v>88.18</v>
      </c>
      <c r="G34" s="9">
        <f t="shared" si="0"/>
        <v>22.045000000000002</v>
      </c>
      <c r="H34" s="12" t="s">
        <v>150</v>
      </c>
      <c r="I34" s="26">
        <v>69.5</v>
      </c>
      <c r="J34" s="9"/>
      <c r="K34" s="9"/>
      <c r="L34" s="9"/>
      <c r="M34" s="9"/>
      <c r="N34" s="9"/>
      <c r="O34" s="9"/>
      <c r="P34" s="12" t="s">
        <v>151</v>
      </c>
      <c r="Q34" s="9">
        <v>33.75</v>
      </c>
      <c r="R34" s="12" t="s">
        <v>152</v>
      </c>
      <c r="S34" s="9">
        <v>3</v>
      </c>
      <c r="T34" s="12" t="s">
        <v>153</v>
      </c>
      <c r="U34" s="9">
        <v>5</v>
      </c>
      <c r="V34" s="32">
        <f t="shared" si="1"/>
        <v>111.25</v>
      </c>
      <c r="W34" s="26">
        <f t="shared" si="2"/>
        <v>83.4375</v>
      </c>
      <c r="X34" s="45">
        <f t="shared" si="3"/>
        <v>105.4825</v>
      </c>
    </row>
    <row r="35" spans="1:24" s="1" customFormat="1" ht="235.35" customHeight="1" x14ac:dyDescent="0.15">
      <c r="A35" s="9">
        <v>33</v>
      </c>
      <c r="B35" s="9">
        <v>2023211408</v>
      </c>
      <c r="C35" s="9" t="s">
        <v>154</v>
      </c>
      <c r="D35" s="9">
        <v>15308256023</v>
      </c>
      <c r="E35" s="9" t="s">
        <v>155</v>
      </c>
      <c r="F35" s="9">
        <v>82.04</v>
      </c>
      <c r="G35" s="9">
        <f t="shared" si="0"/>
        <v>20.51</v>
      </c>
      <c r="H35" s="12" t="s">
        <v>156</v>
      </c>
      <c r="I35" s="9">
        <v>66.75</v>
      </c>
      <c r="J35" s="9" t="s">
        <v>120</v>
      </c>
      <c r="K35" s="9">
        <v>0</v>
      </c>
      <c r="L35" s="9" t="s">
        <v>120</v>
      </c>
      <c r="M35" s="9">
        <v>0</v>
      </c>
      <c r="N35" s="9" t="s">
        <v>120</v>
      </c>
      <c r="O35" s="9">
        <v>0</v>
      </c>
      <c r="P35" s="9" t="s">
        <v>120</v>
      </c>
      <c r="Q35" s="9">
        <v>0</v>
      </c>
      <c r="R35" s="9" t="s">
        <v>120</v>
      </c>
      <c r="S35" s="9">
        <v>0</v>
      </c>
      <c r="T35" s="34" t="s">
        <v>157</v>
      </c>
      <c r="U35" s="9">
        <v>5</v>
      </c>
      <c r="V35" s="12">
        <f t="shared" si="1"/>
        <v>71.75</v>
      </c>
      <c r="W35" s="9">
        <f t="shared" si="2"/>
        <v>53.8125</v>
      </c>
      <c r="X35" s="20">
        <f t="shared" si="3"/>
        <v>74.322500000000005</v>
      </c>
    </row>
    <row r="36" spans="1:24" s="3" customFormat="1" ht="283.5" x14ac:dyDescent="0.15">
      <c r="A36" s="9">
        <v>34</v>
      </c>
      <c r="B36" s="11" t="s">
        <v>158</v>
      </c>
      <c r="C36" s="9" t="s">
        <v>159</v>
      </c>
      <c r="D36" s="11">
        <v>18244240397</v>
      </c>
      <c r="E36" s="9" t="s">
        <v>72</v>
      </c>
      <c r="F36" s="9">
        <v>82.88</v>
      </c>
      <c r="G36" s="9">
        <f t="shared" si="0"/>
        <v>20.72</v>
      </c>
      <c r="H36" s="10" t="s">
        <v>160</v>
      </c>
      <c r="I36" s="10">
        <v>112.5</v>
      </c>
      <c r="J36" s="10"/>
      <c r="K36" s="10"/>
      <c r="L36" s="10"/>
      <c r="M36" s="10"/>
      <c r="N36" s="10"/>
      <c r="O36" s="10"/>
      <c r="P36" s="10"/>
      <c r="Q36" s="10"/>
      <c r="R36" s="10"/>
      <c r="S36" s="10"/>
      <c r="T36" s="10"/>
      <c r="U36" s="10"/>
      <c r="V36" s="12">
        <f t="shared" si="1"/>
        <v>112.5</v>
      </c>
      <c r="W36" s="9">
        <f t="shared" si="2"/>
        <v>84.375</v>
      </c>
      <c r="X36" s="20">
        <f t="shared" si="3"/>
        <v>105.095</v>
      </c>
    </row>
    <row r="37" spans="1:24" s="1" customFormat="1" ht="337.5" x14ac:dyDescent="0.15">
      <c r="A37" s="9">
        <v>35</v>
      </c>
      <c r="B37" s="11">
        <v>2023211458</v>
      </c>
      <c r="C37" s="9" t="s">
        <v>161</v>
      </c>
      <c r="D37" s="11">
        <v>13438972693</v>
      </c>
      <c r="E37" s="9" t="s">
        <v>75</v>
      </c>
      <c r="F37" s="9">
        <v>85.04</v>
      </c>
      <c r="G37" s="9">
        <f t="shared" si="0"/>
        <v>21.26</v>
      </c>
      <c r="H37" s="12" t="s">
        <v>162</v>
      </c>
      <c r="I37" s="9">
        <v>116.25</v>
      </c>
      <c r="J37" s="9"/>
      <c r="K37" s="9"/>
      <c r="L37" s="9"/>
      <c r="M37" s="9"/>
      <c r="N37" s="9"/>
      <c r="O37" s="9"/>
      <c r="P37" s="9"/>
      <c r="Q37" s="9"/>
      <c r="R37" s="9"/>
      <c r="S37" s="9"/>
      <c r="T37" s="12" t="s">
        <v>163</v>
      </c>
      <c r="U37" s="9"/>
      <c r="V37" s="32">
        <v>131.25</v>
      </c>
      <c r="W37" s="26">
        <f t="shared" si="2"/>
        <v>98.4375</v>
      </c>
      <c r="X37" s="45">
        <f t="shared" si="3"/>
        <v>119.69750000000001</v>
      </c>
    </row>
    <row r="38" spans="1:24" s="2" customFormat="1" ht="159" customHeight="1" x14ac:dyDescent="0.15">
      <c r="A38" s="9">
        <v>36</v>
      </c>
      <c r="B38" s="9">
        <v>2023211319</v>
      </c>
      <c r="C38" s="9" t="s">
        <v>164</v>
      </c>
      <c r="D38" s="9">
        <v>17760427516</v>
      </c>
      <c r="E38" s="9" t="s">
        <v>165</v>
      </c>
      <c r="F38" s="9">
        <v>86.55</v>
      </c>
      <c r="G38" s="9">
        <f t="shared" si="0"/>
        <v>21.637499999999999</v>
      </c>
      <c r="H38" s="12" t="s">
        <v>166</v>
      </c>
      <c r="I38" s="9">
        <v>64</v>
      </c>
      <c r="J38" s="9"/>
      <c r="K38" s="9"/>
      <c r="L38" s="9"/>
      <c r="M38" s="9"/>
      <c r="N38" s="9"/>
      <c r="O38" s="9"/>
      <c r="P38" s="12" t="s">
        <v>167</v>
      </c>
      <c r="Q38" s="9">
        <v>1.25</v>
      </c>
      <c r="R38" s="9"/>
      <c r="S38" s="9"/>
      <c r="T38" s="12" t="s">
        <v>168</v>
      </c>
      <c r="U38" s="9">
        <v>5</v>
      </c>
      <c r="V38" s="12">
        <f t="shared" si="1"/>
        <v>70.25</v>
      </c>
      <c r="W38" s="9">
        <f t="shared" si="2"/>
        <v>52.6875</v>
      </c>
      <c r="X38" s="20">
        <f t="shared" si="3"/>
        <v>74.325000000000003</v>
      </c>
    </row>
    <row r="39" spans="1:24" s="1" customFormat="1" ht="63" x14ac:dyDescent="0.15">
      <c r="A39" s="9">
        <v>37</v>
      </c>
      <c r="B39" s="9">
        <v>2024211327</v>
      </c>
      <c r="C39" s="9" t="s">
        <v>169</v>
      </c>
      <c r="D39" s="9">
        <v>13979601440</v>
      </c>
      <c r="E39" s="9" t="s">
        <v>72</v>
      </c>
      <c r="F39" s="9">
        <v>90.11</v>
      </c>
      <c r="G39" s="9">
        <f t="shared" si="0"/>
        <v>22.5275</v>
      </c>
      <c r="H39" s="9"/>
      <c r="I39" s="9"/>
      <c r="J39" s="9"/>
      <c r="K39" s="9"/>
      <c r="L39" s="9"/>
      <c r="M39" s="9"/>
      <c r="N39" s="9"/>
      <c r="O39" s="9"/>
      <c r="P39" s="9"/>
      <c r="Q39" s="9"/>
      <c r="R39" s="9"/>
      <c r="S39" s="9"/>
      <c r="T39" s="35" t="s">
        <v>170</v>
      </c>
      <c r="U39" s="9">
        <v>15</v>
      </c>
      <c r="V39" s="12">
        <f t="shared" si="1"/>
        <v>15</v>
      </c>
      <c r="W39" s="9">
        <f t="shared" si="2"/>
        <v>11.25</v>
      </c>
      <c r="X39" s="20">
        <f t="shared" si="3"/>
        <v>33.777500000000003</v>
      </c>
    </row>
    <row r="40" spans="1:24" s="1" customFormat="1" ht="189" x14ac:dyDescent="0.15">
      <c r="A40" s="9">
        <v>38</v>
      </c>
      <c r="B40" s="24">
        <v>2023200686</v>
      </c>
      <c r="C40" s="9" t="s">
        <v>171</v>
      </c>
      <c r="D40" s="24">
        <v>13567215813</v>
      </c>
      <c r="E40" s="9" t="s">
        <v>96</v>
      </c>
      <c r="F40" s="9">
        <v>87.05</v>
      </c>
      <c r="G40" s="9">
        <f t="shared" si="0"/>
        <v>21.762499999999999</v>
      </c>
      <c r="H40" s="10"/>
      <c r="I40" s="10">
        <v>0</v>
      </c>
      <c r="J40" s="10"/>
      <c r="K40" s="10">
        <v>0</v>
      </c>
      <c r="L40" s="10">
        <v>0</v>
      </c>
      <c r="M40" s="10"/>
      <c r="N40" s="10"/>
      <c r="O40" s="10">
        <v>0</v>
      </c>
      <c r="P40" s="10" t="s">
        <v>172</v>
      </c>
      <c r="Q40" s="10">
        <v>90</v>
      </c>
      <c r="R40" s="10"/>
      <c r="S40" s="10">
        <v>0</v>
      </c>
      <c r="T40" s="10" t="s">
        <v>163</v>
      </c>
      <c r="U40" s="10">
        <v>15</v>
      </c>
      <c r="V40" s="12">
        <f t="shared" si="1"/>
        <v>105</v>
      </c>
      <c r="W40" s="9">
        <f t="shared" si="2"/>
        <v>78.75</v>
      </c>
      <c r="X40" s="20">
        <f t="shared" si="3"/>
        <v>100.5125</v>
      </c>
    </row>
    <row r="41" spans="1:24" s="1" customFormat="1" ht="40.5" x14ac:dyDescent="0.15">
      <c r="A41" s="9">
        <v>39</v>
      </c>
      <c r="B41" s="9">
        <v>2024211165</v>
      </c>
      <c r="C41" s="9" t="s">
        <v>173</v>
      </c>
      <c r="D41" s="9">
        <v>18641014961</v>
      </c>
      <c r="E41" s="9" t="s">
        <v>174</v>
      </c>
      <c r="F41" s="9">
        <v>89.41</v>
      </c>
      <c r="G41" s="9">
        <f t="shared" si="0"/>
        <v>22.352499999999999</v>
      </c>
      <c r="H41" s="9"/>
      <c r="I41" s="9"/>
      <c r="J41" s="9"/>
      <c r="K41" s="9"/>
      <c r="L41" s="9"/>
      <c r="M41" s="9"/>
      <c r="N41" s="9"/>
      <c r="O41" s="9"/>
      <c r="P41" s="9"/>
      <c r="Q41" s="9"/>
      <c r="R41" s="9"/>
      <c r="S41" s="9"/>
      <c r="T41" s="12" t="s">
        <v>175</v>
      </c>
      <c r="U41" s="9">
        <v>15</v>
      </c>
      <c r="V41" s="12">
        <f t="shared" si="1"/>
        <v>15</v>
      </c>
      <c r="W41" s="9">
        <f t="shared" si="2"/>
        <v>11.25</v>
      </c>
      <c r="X41" s="20">
        <f t="shared" si="3"/>
        <v>33.602499999999999</v>
      </c>
    </row>
    <row r="42" spans="1:24" ht="81.75" customHeight="1" x14ac:dyDescent="0.15">
      <c r="B42" s="40" t="s">
        <v>176</v>
      </c>
      <c r="C42" s="41"/>
      <c r="D42" s="41"/>
      <c r="E42" s="41"/>
      <c r="F42" s="41"/>
      <c r="G42" s="41"/>
      <c r="H42" s="41"/>
      <c r="I42" s="41"/>
      <c r="J42" s="41"/>
      <c r="K42" s="25"/>
    </row>
  </sheetData>
  <mergeCells count="12">
    <mergeCell ref="V1:V2"/>
    <mergeCell ref="W1:W2"/>
    <mergeCell ref="X1:X2"/>
    <mergeCell ref="H1:U1"/>
    <mergeCell ref="B42:J42"/>
    <mergeCell ref="A1:A2"/>
    <mergeCell ref="B1:B2"/>
    <mergeCell ref="C1:C2"/>
    <mergeCell ref="D1:D2"/>
    <mergeCell ref="E1:E2"/>
    <mergeCell ref="F1:F2"/>
    <mergeCell ref="G1:G2"/>
  </mergeCells>
  <phoneticPr fontId="23" type="noConversion"/>
  <pageMargins left="0.69930555555555596" right="0.69930555555555596"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硕士</vt:lpstr>
    </vt:vector>
  </TitlesOfParts>
  <Company>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黄莺</dc:creator>
  <cp:lastModifiedBy>念 李</cp:lastModifiedBy>
  <cp:lastPrinted>2016-11-04T01:47:00Z</cp:lastPrinted>
  <dcterms:created xsi:type="dcterms:W3CDTF">2014-09-12T00:32:00Z</dcterms:created>
  <dcterms:modified xsi:type="dcterms:W3CDTF">2025-09-29T08:16:53Z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A76C204C08104FAD9BB98567A382A962_13</vt:lpwstr>
  </property>
</Properties>
</file>