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4. 评奖\2021-2022学年\评奖工作\智育+体育成绩公布\"/>
    </mc:Choice>
  </mc:AlternateContent>
  <xr:revisionPtr revIDLastSave="0" documentId="13_ncr:1_{FF0454C4-B9E3-4B90-A876-C0CA85970869}" xr6:coauthVersionLast="47" xr6:coauthVersionMax="47" xr10:uidLastSave="{00000000-0000-0000-0000-000000000000}"/>
  <bookViews>
    <workbookView xWindow="-120" yWindow="-120" windowWidth="29040" windowHeight="15840" firstSheet="3" activeTab="5" xr2:uid="{F450E2C6-FD48-4306-88B7-666FD8865F2D}"/>
  </bookViews>
  <sheets>
    <sheet name="电气(轨道)2021学年成绩" sheetId="4" r:id="rId1"/>
    <sheet name="电气(电力)2021学年成绩" sheetId="5" r:id="rId2"/>
    <sheet name="电气(电牵)2021学年成绩" sheetId="8" r:id="rId3"/>
    <sheet name="电气(磁浮)2019-01班班2021学年成绩 " sheetId="9" r:id="rId4"/>
    <sheet name="电气(功率器件)2019-01班2021学年成绩 " sheetId="10" r:id="rId5"/>
    <sheet name="电气(茅班)2021学年成绩 " sheetId="15" r:id="rId6"/>
    <sheet name="智控2021学年成绩 " sheetId="16" r:id="rId7"/>
    <sheet name="电子(机器人)2019-01班班+2021学年成绩" sheetId="17" r:id="rId8"/>
    <sheet name="电子(人工)2019-01班班 2021学年成绩" sheetId="18" r:id="rId9"/>
    <sheet name="电子(轨道)2019-01班班+2021学年成绩" sheetId="19" r:id="rId10"/>
  </sheets>
  <definedNames>
    <definedName name="_xlnm._FilterDatabase" localSheetId="3" hidden="1">'电气(磁浮)2019-01班班2021学年成绩 '!$A$1:$BL$41</definedName>
    <definedName name="_xlnm._FilterDatabase" localSheetId="1" hidden="1">'电气(电力)2021学年成绩'!$A$1:$BQ$67</definedName>
    <definedName name="_xlnm._FilterDatabase" localSheetId="2" hidden="1">'电气(电牵)2021学年成绩'!$A$1:$BM$61</definedName>
    <definedName name="_xlnm._FilterDatabase" localSheetId="4" hidden="1">'电气(功率器件)2019-01班2021学年成绩 '!$A$1:$BL$15</definedName>
    <definedName name="_xlnm._FilterDatabase" localSheetId="0" hidden="1">'电气(轨道)2021学年成绩'!$A$1:$CH$69</definedName>
    <definedName name="_xlnm._FilterDatabase" localSheetId="5" hidden="1">'电气(茅班)2021学年成绩 '!$A$1:$CH$19</definedName>
    <definedName name="_xlnm._FilterDatabase" localSheetId="9" hidden="1">'电子(轨道)2019-01班班+2021学年成绩'!$A$1:$BE$18</definedName>
    <definedName name="_xlnm._FilterDatabase" localSheetId="7" hidden="1">'电子(机器人)2019-01班班+2021学年成绩'!$A$1:$BC$31</definedName>
    <definedName name="_xlnm._FilterDatabase" localSheetId="8" hidden="1">'电子(人工)2019-01班班 2021学年成绩'!$A$1:$BI$31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H19" i="15" l="1"/>
  <c r="CD19" i="15"/>
  <c r="CE19" i="15" s="1"/>
  <c r="CH18" i="15"/>
  <c r="CD18" i="15"/>
  <c r="CE18" i="15" s="1"/>
  <c r="CH17" i="15"/>
  <c r="CD17" i="15"/>
  <c r="CE17" i="15" s="1"/>
  <c r="CH16" i="15"/>
  <c r="CD16" i="15"/>
  <c r="CE16" i="15" s="1"/>
  <c r="CH13" i="15"/>
  <c r="CD13" i="15"/>
  <c r="CE13" i="15" s="1"/>
  <c r="CH14" i="15"/>
  <c r="CD14" i="15"/>
  <c r="CE14" i="15" s="1"/>
  <c r="CH12" i="15"/>
  <c r="CD12" i="15"/>
  <c r="CE12" i="15" s="1"/>
  <c r="CH15" i="15"/>
  <c r="CD15" i="15"/>
  <c r="CE15" i="15" s="1"/>
  <c r="CH4" i="15"/>
  <c r="CD4" i="15"/>
  <c r="CE4" i="15" s="1"/>
  <c r="CH11" i="15"/>
  <c r="CD11" i="15"/>
  <c r="CE11" i="15" s="1"/>
  <c r="CH9" i="15"/>
  <c r="CD9" i="15"/>
  <c r="CE9" i="15" s="1"/>
  <c r="CH8" i="15"/>
  <c r="CD8" i="15"/>
  <c r="CE8" i="15" s="1"/>
  <c r="CH7" i="15"/>
  <c r="CD7" i="15"/>
  <c r="CE7" i="15" s="1"/>
  <c r="CH5" i="15"/>
  <c r="CD5" i="15"/>
  <c r="CE5" i="15" s="1"/>
  <c r="CH6" i="15"/>
  <c r="CD6" i="15"/>
  <c r="CE6" i="15" s="1"/>
  <c r="CH10" i="15"/>
  <c r="CD10" i="15"/>
  <c r="CE10" i="15" s="1"/>
  <c r="CH3" i="15"/>
  <c r="CD3" i="15"/>
  <c r="CE3" i="15" s="1"/>
  <c r="CH2" i="15"/>
  <c r="CD2" i="15"/>
  <c r="CE2" i="15" s="1"/>
  <c r="BI13" i="8" l="1"/>
  <c r="BJ13" i="8" s="1"/>
  <c r="BE18" i="19"/>
  <c r="AX18" i="19"/>
  <c r="AY18" i="19" s="1"/>
  <c r="BA18" i="19" s="1"/>
  <c r="BE17" i="19"/>
  <c r="AX17" i="19"/>
  <c r="AY17" i="19" s="1"/>
  <c r="BA17" i="19" s="1"/>
  <c r="BE16" i="19"/>
  <c r="AX16" i="19"/>
  <c r="AY16" i="19" s="1"/>
  <c r="BA16" i="19" s="1"/>
  <c r="BE15" i="19"/>
  <c r="AY15" i="19"/>
  <c r="BA15" i="19" s="1"/>
  <c r="AX15" i="19"/>
  <c r="BE14" i="19"/>
  <c r="AX14" i="19"/>
  <c r="AY14" i="19" s="1"/>
  <c r="BA14" i="19" s="1"/>
  <c r="BE13" i="19"/>
  <c r="AX13" i="19"/>
  <c r="AY13" i="19" s="1"/>
  <c r="BA13" i="19" s="1"/>
  <c r="BE12" i="19"/>
  <c r="AX12" i="19"/>
  <c r="AY12" i="19" s="1"/>
  <c r="BA12" i="19" s="1"/>
  <c r="BE11" i="19"/>
  <c r="AX11" i="19"/>
  <c r="AY11" i="19" s="1"/>
  <c r="BA11" i="19" s="1"/>
  <c r="BE10" i="19"/>
  <c r="AX10" i="19"/>
  <c r="AY10" i="19" s="1"/>
  <c r="BA10" i="19" s="1"/>
  <c r="BE9" i="19"/>
  <c r="AX9" i="19"/>
  <c r="AY9" i="19" s="1"/>
  <c r="BA9" i="19" s="1"/>
  <c r="BE8" i="19"/>
  <c r="AX8" i="19"/>
  <c r="AY8" i="19" s="1"/>
  <c r="BA8" i="19" s="1"/>
  <c r="BE6" i="19"/>
  <c r="AX6" i="19"/>
  <c r="AY6" i="19" s="1"/>
  <c r="BA6" i="19" s="1"/>
  <c r="BE7" i="19"/>
  <c r="AX7" i="19"/>
  <c r="AY7" i="19" s="1"/>
  <c r="BA7" i="19" s="1"/>
  <c r="BE5" i="19"/>
  <c r="AX5" i="19"/>
  <c r="AY5" i="19" s="1"/>
  <c r="BA5" i="19" s="1"/>
  <c r="BE3" i="19"/>
  <c r="AX3" i="19"/>
  <c r="AY3" i="19" s="1"/>
  <c r="BA3" i="19" s="1"/>
  <c r="BE2" i="19"/>
  <c r="AX2" i="19"/>
  <c r="AY2" i="19" s="1"/>
  <c r="BA2" i="19" s="1"/>
  <c r="BE4" i="19"/>
  <c r="AX4" i="19"/>
  <c r="AY4" i="19" s="1"/>
  <c r="BA4" i="19" s="1"/>
  <c r="BI31" i="18"/>
  <c r="BB31" i="18"/>
  <c r="BC31" i="18" s="1"/>
  <c r="BE31" i="18" s="1"/>
  <c r="BI30" i="18"/>
  <c r="BB30" i="18"/>
  <c r="BC30" i="18" s="1"/>
  <c r="BE30" i="18" s="1"/>
  <c r="BI29" i="18"/>
  <c r="BB29" i="18"/>
  <c r="BC29" i="18" s="1"/>
  <c r="BE29" i="18" s="1"/>
  <c r="BI28" i="18"/>
  <c r="BB28" i="18"/>
  <c r="BC28" i="18" s="1"/>
  <c r="BE28" i="18" s="1"/>
  <c r="BI27" i="18"/>
  <c r="BB27" i="18"/>
  <c r="BC27" i="18" s="1"/>
  <c r="BE27" i="18" s="1"/>
  <c r="BI26" i="18"/>
  <c r="BB26" i="18"/>
  <c r="BC26" i="18" s="1"/>
  <c r="BE26" i="18" s="1"/>
  <c r="BI25" i="18"/>
  <c r="BB25" i="18"/>
  <c r="BC25" i="18" s="1"/>
  <c r="BE25" i="18" s="1"/>
  <c r="BI24" i="18"/>
  <c r="BB24" i="18"/>
  <c r="BC24" i="18" s="1"/>
  <c r="BE24" i="18" s="1"/>
  <c r="BI23" i="18"/>
  <c r="BB23" i="18"/>
  <c r="BC23" i="18" s="1"/>
  <c r="BE23" i="18" s="1"/>
  <c r="BI22" i="18"/>
  <c r="BB22" i="18"/>
  <c r="BC22" i="18" s="1"/>
  <c r="BE22" i="18" s="1"/>
  <c r="BI13" i="18"/>
  <c r="BB13" i="18"/>
  <c r="BC13" i="18" s="1"/>
  <c r="BE13" i="18" s="1"/>
  <c r="BI21" i="18"/>
  <c r="BB21" i="18"/>
  <c r="BC21" i="18" s="1"/>
  <c r="BE21" i="18" s="1"/>
  <c r="BI20" i="18"/>
  <c r="BB20" i="18"/>
  <c r="BC20" i="18" s="1"/>
  <c r="BE20" i="18" s="1"/>
  <c r="BI11" i="18"/>
  <c r="BB11" i="18"/>
  <c r="BC11" i="18" s="1"/>
  <c r="BE11" i="18" s="1"/>
  <c r="BI19" i="18"/>
  <c r="BB19" i="18"/>
  <c r="BC19" i="18" s="1"/>
  <c r="BE19" i="18" s="1"/>
  <c r="BI18" i="18"/>
  <c r="BB18" i="18"/>
  <c r="BC18" i="18" s="1"/>
  <c r="BE18" i="18" s="1"/>
  <c r="BI10" i="18"/>
  <c r="BB10" i="18"/>
  <c r="BC10" i="18" s="1"/>
  <c r="BE10" i="18" s="1"/>
  <c r="BI15" i="18"/>
  <c r="BB15" i="18"/>
  <c r="BC15" i="18" s="1"/>
  <c r="BE15" i="18" s="1"/>
  <c r="BI17" i="18"/>
  <c r="BB17" i="18"/>
  <c r="BC17" i="18" s="1"/>
  <c r="BE17" i="18" s="1"/>
  <c r="BI16" i="18"/>
  <c r="BB16" i="18"/>
  <c r="BC16" i="18" s="1"/>
  <c r="BE16" i="18" s="1"/>
  <c r="BI14" i="18"/>
  <c r="BB14" i="18"/>
  <c r="BC14" i="18" s="1"/>
  <c r="BE14" i="18" s="1"/>
  <c r="BI12" i="18"/>
  <c r="BB12" i="18"/>
  <c r="BC12" i="18" s="1"/>
  <c r="BE12" i="18" s="1"/>
  <c r="BI9" i="18"/>
  <c r="BB9" i="18"/>
  <c r="BC9" i="18" s="1"/>
  <c r="BE9" i="18" s="1"/>
  <c r="BI8" i="18"/>
  <c r="BB8" i="18"/>
  <c r="BC8" i="18" s="1"/>
  <c r="BE8" i="18" s="1"/>
  <c r="BI7" i="18"/>
  <c r="BB7" i="18"/>
  <c r="BC7" i="18" s="1"/>
  <c r="BE7" i="18" s="1"/>
  <c r="BI6" i="18"/>
  <c r="BB6" i="18"/>
  <c r="BC6" i="18" s="1"/>
  <c r="BE6" i="18" s="1"/>
  <c r="BI5" i="18"/>
  <c r="BB5" i="18"/>
  <c r="BC5" i="18" s="1"/>
  <c r="BE5" i="18" s="1"/>
  <c r="BI4" i="18"/>
  <c r="BB4" i="18"/>
  <c r="BC4" i="18" s="1"/>
  <c r="BE4" i="18" s="1"/>
  <c r="BI3" i="18"/>
  <c r="BB3" i="18"/>
  <c r="BC3" i="18" s="1"/>
  <c r="BE3" i="18" s="1"/>
  <c r="BI2" i="18"/>
  <c r="BB2" i="18"/>
  <c r="BC2" i="18" s="1"/>
  <c r="BE2" i="18" s="1"/>
  <c r="BC29" i="17"/>
  <c r="AV29" i="17"/>
  <c r="AW29" i="17" s="1"/>
  <c r="AY29" i="17" s="1"/>
  <c r="BC31" i="17"/>
  <c r="AV31" i="17"/>
  <c r="AW31" i="17" s="1"/>
  <c r="AY31" i="17" s="1"/>
  <c r="BC30" i="17"/>
  <c r="AW30" i="17"/>
  <c r="AY30" i="17" s="1"/>
  <c r="AV30" i="17"/>
  <c r="BC28" i="17"/>
  <c r="AV28" i="17"/>
  <c r="AW28" i="17" s="1"/>
  <c r="AY28" i="17" s="1"/>
  <c r="BC25" i="17"/>
  <c r="AV25" i="17"/>
  <c r="AW25" i="17" s="1"/>
  <c r="AY25" i="17" s="1"/>
  <c r="BC27" i="17"/>
  <c r="AV27" i="17"/>
  <c r="AW27" i="17" s="1"/>
  <c r="AY27" i="17" s="1"/>
  <c r="BC26" i="17"/>
  <c r="AV26" i="17"/>
  <c r="AW26" i="17" s="1"/>
  <c r="AY26" i="17" s="1"/>
  <c r="BC22" i="17"/>
  <c r="AV22" i="17"/>
  <c r="AW22" i="17" s="1"/>
  <c r="AY22" i="17" s="1"/>
  <c r="BC23" i="17"/>
  <c r="AV23" i="17"/>
  <c r="AW23" i="17" s="1"/>
  <c r="AY23" i="17" s="1"/>
  <c r="BC24" i="17"/>
  <c r="AV24" i="17"/>
  <c r="AW24" i="17" s="1"/>
  <c r="AY24" i="17" s="1"/>
  <c r="BC21" i="17"/>
  <c r="AW21" i="17"/>
  <c r="AY21" i="17" s="1"/>
  <c r="AV21" i="17"/>
  <c r="BC20" i="17"/>
  <c r="AV20" i="17"/>
  <c r="AW20" i="17" s="1"/>
  <c r="AY20" i="17" s="1"/>
  <c r="BC19" i="17"/>
  <c r="AV19" i="17"/>
  <c r="AW19" i="17" s="1"/>
  <c r="AY19" i="17" s="1"/>
  <c r="BC18" i="17"/>
  <c r="AV18" i="17"/>
  <c r="AW18" i="17" s="1"/>
  <c r="AY18" i="17" s="1"/>
  <c r="BC11" i="17"/>
  <c r="AV11" i="17"/>
  <c r="AW11" i="17" s="1"/>
  <c r="AY11" i="17" s="1"/>
  <c r="BC17" i="17"/>
  <c r="AV17" i="17"/>
  <c r="AW17" i="17" s="1"/>
  <c r="AY17" i="17" s="1"/>
  <c r="BC14" i="17"/>
  <c r="AV14" i="17"/>
  <c r="AW14" i="17" s="1"/>
  <c r="AY14" i="17" s="1"/>
  <c r="BC15" i="17"/>
  <c r="AV15" i="17"/>
  <c r="AW15" i="17" s="1"/>
  <c r="AY15" i="17" s="1"/>
  <c r="BC12" i="17"/>
  <c r="AV12" i="17"/>
  <c r="AW12" i="17" s="1"/>
  <c r="AY12" i="17" s="1"/>
  <c r="BC16" i="17"/>
  <c r="AV16" i="17"/>
  <c r="AW16" i="17" s="1"/>
  <c r="AY16" i="17" s="1"/>
  <c r="BC13" i="17"/>
  <c r="AV13" i="17"/>
  <c r="AW13" i="17" s="1"/>
  <c r="AY13" i="17" s="1"/>
  <c r="BC9" i="17"/>
  <c r="AV9" i="17"/>
  <c r="AW9" i="17" s="1"/>
  <c r="AY9" i="17" s="1"/>
  <c r="BC7" i="17"/>
  <c r="AV7" i="17"/>
  <c r="AW7" i="17" s="1"/>
  <c r="AY7" i="17" s="1"/>
  <c r="BC6" i="17"/>
  <c r="AV6" i="17"/>
  <c r="AW6" i="17" s="1"/>
  <c r="AY6" i="17" s="1"/>
  <c r="BC10" i="17"/>
  <c r="AV10" i="17"/>
  <c r="AW10" i="17" s="1"/>
  <c r="AY10" i="17" s="1"/>
  <c r="BC5" i="17"/>
  <c r="AV5" i="17"/>
  <c r="AW5" i="17" s="1"/>
  <c r="AY5" i="17" s="1"/>
  <c r="BC8" i="17"/>
  <c r="AV8" i="17"/>
  <c r="AW8" i="17" s="1"/>
  <c r="AY8" i="17" s="1"/>
  <c r="BC2" i="17"/>
  <c r="AV2" i="17"/>
  <c r="AW2" i="17" s="1"/>
  <c r="AY2" i="17" s="1"/>
  <c r="BC4" i="17"/>
  <c r="AV4" i="17"/>
  <c r="AW4" i="17" s="1"/>
  <c r="AY4" i="17" s="1"/>
  <c r="BC3" i="17"/>
  <c r="AV3" i="17"/>
  <c r="AW3" i="17" s="1"/>
  <c r="AY3" i="17" s="1"/>
  <c r="BK76" i="16"/>
  <c r="BH76" i="16"/>
  <c r="BD76" i="16"/>
  <c r="BE76" i="16" s="1"/>
  <c r="BG76" i="16" s="1"/>
  <c r="BK75" i="16"/>
  <c r="BH75" i="16"/>
  <c r="BD75" i="16"/>
  <c r="BE75" i="16" s="1"/>
  <c r="BG75" i="16" s="1"/>
  <c r="BK74" i="16"/>
  <c r="BH74" i="16"/>
  <c r="BD74" i="16"/>
  <c r="BE74" i="16" s="1"/>
  <c r="BG74" i="16" s="1"/>
  <c r="BK73" i="16"/>
  <c r="BH73" i="16"/>
  <c r="BD73" i="16"/>
  <c r="BE73" i="16" s="1"/>
  <c r="BG73" i="16" s="1"/>
  <c r="BK72" i="16"/>
  <c r="BH72" i="16"/>
  <c r="BD72" i="16"/>
  <c r="BE72" i="16" s="1"/>
  <c r="BG72" i="16" s="1"/>
  <c r="BK71" i="16"/>
  <c r="BH71" i="16"/>
  <c r="BD71" i="16"/>
  <c r="BE71" i="16" s="1"/>
  <c r="BG71" i="16" s="1"/>
  <c r="BK70" i="16"/>
  <c r="BH70" i="16"/>
  <c r="BD70" i="16"/>
  <c r="BE70" i="16" s="1"/>
  <c r="BG70" i="16" s="1"/>
  <c r="BK69" i="16"/>
  <c r="BH69" i="16"/>
  <c r="BD69" i="16"/>
  <c r="BE69" i="16" s="1"/>
  <c r="BG69" i="16" s="1"/>
  <c r="BK68" i="16"/>
  <c r="BH68" i="16"/>
  <c r="BD68" i="16"/>
  <c r="BE68" i="16" s="1"/>
  <c r="BG68" i="16" s="1"/>
  <c r="BK67" i="16"/>
  <c r="BH67" i="16"/>
  <c r="BD67" i="16"/>
  <c r="BE67" i="16" s="1"/>
  <c r="BG67" i="16" s="1"/>
  <c r="BK66" i="16"/>
  <c r="BH66" i="16"/>
  <c r="BD66" i="16"/>
  <c r="BE66" i="16" s="1"/>
  <c r="BG66" i="16" s="1"/>
  <c r="BK65" i="16"/>
  <c r="BH65" i="16"/>
  <c r="BD65" i="16"/>
  <c r="BE65" i="16" s="1"/>
  <c r="BG65" i="16" s="1"/>
  <c r="BK64" i="16"/>
  <c r="BH64" i="16"/>
  <c r="BD64" i="16"/>
  <c r="BE64" i="16" s="1"/>
  <c r="BG64" i="16" s="1"/>
  <c r="BK63" i="16"/>
  <c r="BH63" i="16"/>
  <c r="BD63" i="16"/>
  <c r="BE63" i="16" s="1"/>
  <c r="BG63" i="16" s="1"/>
  <c r="BK62" i="16"/>
  <c r="BH62" i="16"/>
  <c r="BD62" i="16"/>
  <c r="BE62" i="16" s="1"/>
  <c r="BG62" i="16" s="1"/>
  <c r="BK61" i="16"/>
  <c r="BH61" i="16"/>
  <c r="BD61" i="16"/>
  <c r="BE61" i="16" s="1"/>
  <c r="BG61" i="16" s="1"/>
  <c r="BK60" i="16"/>
  <c r="BH60" i="16"/>
  <c r="BD60" i="16"/>
  <c r="BE60" i="16" s="1"/>
  <c r="BG60" i="16" s="1"/>
  <c r="BK59" i="16"/>
  <c r="BH59" i="16"/>
  <c r="BD59" i="16"/>
  <c r="BE59" i="16" s="1"/>
  <c r="BG59" i="16" s="1"/>
  <c r="BK58" i="16"/>
  <c r="BH58" i="16"/>
  <c r="BD58" i="16"/>
  <c r="BE58" i="16" s="1"/>
  <c r="BG58" i="16" s="1"/>
  <c r="BK57" i="16"/>
  <c r="BH57" i="16"/>
  <c r="BD57" i="16"/>
  <c r="BE57" i="16" s="1"/>
  <c r="BG57" i="16" s="1"/>
  <c r="BK56" i="16"/>
  <c r="BH56" i="16"/>
  <c r="BD56" i="16"/>
  <c r="BE56" i="16" s="1"/>
  <c r="BG56" i="16" s="1"/>
  <c r="BK55" i="16"/>
  <c r="BH55" i="16"/>
  <c r="BD55" i="16"/>
  <c r="BE55" i="16" s="1"/>
  <c r="BG55" i="16" s="1"/>
  <c r="BK54" i="16"/>
  <c r="BH54" i="16"/>
  <c r="BD54" i="16"/>
  <c r="BE54" i="16" s="1"/>
  <c r="BG54" i="16" s="1"/>
  <c r="BK53" i="16"/>
  <c r="BH53" i="16"/>
  <c r="BD53" i="16"/>
  <c r="BE53" i="16" s="1"/>
  <c r="BG53" i="16" s="1"/>
  <c r="BK52" i="16"/>
  <c r="BH52" i="16"/>
  <c r="BD52" i="16"/>
  <c r="BE52" i="16" s="1"/>
  <c r="BG52" i="16" s="1"/>
  <c r="BK51" i="16"/>
  <c r="BH51" i="16"/>
  <c r="BD51" i="16"/>
  <c r="BE51" i="16" s="1"/>
  <c r="BG51" i="16" s="1"/>
  <c r="BK50" i="16"/>
  <c r="BH50" i="16"/>
  <c r="BD50" i="16"/>
  <c r="BE50" i="16" s="1"/>
  <c r="BG50" i="16" s="1"/>
  <c r="BK49" i="16"/>
  <c r="BH49" i="16"/>
  <c r="BD49" i="16"/>
  <c r="BE49" i="16" s="1"/>
  <c r="BG49" i="16" s="1"/>
  <c r="BK48" i="16"/>
  <c r="BH48" i="16"/>
  <c r="BD48" i="16"/>
  <c r="BE48" i="16" s="1"/>
  <c r="BG48" i="16" s="1"/>
  <c r="BK47" i="16"/>
  <c r="BH47" i="16"/>
  <c r="BD47" i="16"/>
  <c r="BE47" i="16" s="1"/>
  <c r="BG47" i="16" s="1"/>
  <c r="BK46" i="16"/>
  <c r="BH46" i="16"/>
  <c r="BE46" i="16"/>
  <c r="BG46" i="16" s="1"/>
  <c r="BD46" i="16"/>
  <c r="BK45" i="16"/>
  <c r="BH45" i="16"/>
  <c r="BE45" i="16"/>
  <c r="BG45" i="16" s="1"/>
  <c r="BD45" i="16"/>
  <c r="BK44" i="16"/>
  <c r="BH44" i="16"/>
  <c r="BE44" i="16"/>
  <c r="BG44" i="16" s="1"/>
  <c r="BD44" i="16"/>
  <c r="BK43" i="16"/>
  <c r="BH43" i="16"/>
  <c r="BD43" i="16"/>
  <c r="BE43" i="16" s="1"/>
  <c r="BG43" i="16" s="1"/>
  <c r="BK42" i="16"/>
  <c r="BH42" i="16"/>
  <c r="BD42" i="16"/>
  <c r="BE42" i="16" s="1"/>
  <c r="BG42" i="16" s="1"/>
  <c r="BK41" i="16"/>
  <c r="BH41" i="16"/>
  <c r="BD41" i="16"/>
  <c r="BE41" i="16" s="1"/>
  <c r="BG41" i="16" s="1"/>
  <c r="BK40" i="16"/>
  <c r="BH40" i="16"/>
  <c r="BD40" i="16"/>
  <c r="BE40" i="16" s="1"/>
  <c r="BG40" i="16" s="1"/>
  <c r="BK39" i="16"/>
  <c r="BH39" i="16"/>
  <c r="BD39" i="16"/>
  <c r="BE39" i="16" s="1"/>
  <c r="BG39" i="16" s="1"/>
  <c r="BK38" i="16"/>
  <c r="BH38" i="16"/>
  <c r="BD38" i="16"/>
  <c r="BE38" i="16" s="1"/>
  <c r="BG38" i="16" s="1"/>
  <c r="BK37" i="16"/>
  <c r="BH37" i="16"/>
  <c r="BD37" i="16"/>
  <c r="BE37" i="16" s="1"/>
  <c r="BG37" i="16" s="1"/>
  <c r="BK36" i="16"/>
  <c r="BH36" i="16"/>
  <c r="BD36" i="16"/>
  <c r="BE36" i="16" s="1"/>
  <c r="BG36" i="16" s="1"/>
  <c r="BK35" i="16"/>
  <c r="BH35" i="16"/>
  <c r="BD35" i="16"/>
  <c r="BE35" i="16" s="1"/>
  <c r="BG35" i="16" s="1"/>
  <c r="BK34" i="16"/>
  <c r="BH34" i="16"/>
  <c r="BD34" i="16"/>
  <c r="BE34" i="16" s="1"/>
  <c r="BG34" i="16" s="1"/>
  <c r="BK33" i="16"/>
  <c r="BH33" i="16"/>
  <c r="BD33" i="16"/>
  <c r="BE33" i="16" s="1"/>
  <c r="BG33" i="16" s="1"/>
  <c r="BK32" i="16"/>
  <c r="BH32" i="16"/>
  <c r="BD32" i="16"/>
  <c r="BE32" i="16" s="1"/>
  <c r="BG32" i="16" s="1"/>
  <c r="BK31" i="16"/>
  <c r="BH31" i="16"/>
  <c r="BD31" i="16"/>
  <c r="BE31" i="16" s="1"/>
  <c r="BG31" i="16" s="1"/>
  <c r="BK30" i="16"/>
  <c r="BH30" i="16"/>
  <c r="BE30" i="16"/>
  <c r="BG30" i="16" s="1"/>
  <c r="BD30" i="16"/>
  <c r="BK29" i="16"/>
  <c r="BH29" i="16"/>
  <c r="BE29" i="16"/>
  <c r="BG29" i="16" s="1"/>
  <c r="BD29" i="16"/>
  <c r="BK28" i="16"/>
  <c r="BH28" i="16"/>
  <c r="BE28" i="16"/>
  <c r="BG28" i="16" s="1"/>
  <c r="BD28" i="16"/>
  <c r="BK27" i="16"/>
  <c r="BH27" i="16"/>
  <c r="BD27" i="16"/>
  <c r="BE27" i="16" s="1"/>
  <c r="BG27" i="16" s="1"/>
  <c r="BK26" i="16"/>
  <c r="BH26" i="16"/>
  <c r="BD26" i="16"/>
  <c r="BE26" i="16" s="1"/>
  <c r="BG26" i="16" s="1"/>
  <c r="BK25" i="16"/>
  <c r="BH25" i="16"/>
  <c r="BD25" i="16"/>
  <c r="BE25" i="16" s="1"/>
  <c r="BG25" i="16" s="1"/>
  <c r="BK24" i="16"/>
  <c r="BH24" i="16"/>
  <c r="BD24" i="16"/>
  <c r="BE24" i="16" s="1"/>
  <c r="BG24" i="16" s="1"/>
  <c r="BK23" i="16"/>
  <c r="BH23" i="16"/>
  <c r="BD23" i="16"/>
  <c r="BE23" i="16" s="1"/>
  <c r="BG23" i="16" s="1"/>
  <c r="BK22" i="16"/>
  <c r="BH22" i="16"/>
  <c r="BE22" i="16"/>
  <c r="BG22" i="16" s="1"/>
  <c r="BD22" i="16"/>
  <c r="BK21" i="16"/>
  <c r="BH21" i="16"/>
  <c r="BE21" i="16"/>
  <c r="BG21" i="16" s="1"/>
  <c r="BD21" i="16"/>
  <c r="BK20" i="16"/>
  <c r="BH20" i="16"/>
  <c r="BE20" i="16"/>
  <c r="BG20" i="16" s="1"/>
  <c r="BD20" i="16"/>
  <c r="BK19" i="16"/>
  <c r="BH19" i="16"/>
  <c r="BD19" i="16"/>
  <c r="BE19" i="16" s="1"/>
  <c r="BG19" i="16" s="1"/>
  <c r="BK18" i="16"/>
  <c r="BH18" i="16"/>
  <c r="BD18" i="16"/>
  <c r="BE18" i="16" s="1"/>
  <c r="BG18" i="16" s="1"/>
  <c r="BK17" i="16"/>
  <c r="BH17" i="16"/>
  <c r="BD17" i="16"/>
  <c r="BE17" i="16" s="1"/>
  <c r="BG17" i="16" s="1"/>
  <c r="BK16" i="16"/>
  <c r="BH16" i="16"/>
  <c r="BD16" i="16"/>
  <c r="BE16" i="16" s="1"/>
  <c r="BG16" i="16" s="1"/>
  <c r="BK15" i="16"/>
  <c r="BH15" i="16"/>
  <c r="BD15" i="16"/>
  <c r="BE15" i="16" s="1"/>
  <c r="BG15" i="16" s="1"/>
  <c r="BK14" i="16"/>
  <c r="BH14" i="16"/>
  <c r="BD14" i="16"/>
  <c r="BE14" i="16" s="1"/>
  <c r="BG14" i="16" s="1"/>
  <c r="BK13" i="16"/>
  <c r="BH13" i="16"/>
  <c r="BD13" i="16"/>
  <c r="BE13" i="16" s="1"/>
  <c r="BG13" i="16" s="1"/>
  <c r="BK12" i="16"/>
  <c r="BH12" i="16"/>
  <c r="BD12" i="16"/>
  <c r="BE12" i="16" s="1"/>
  <c r="BG12" i="16" s="1"/>
  <c r="BK11" i="16"/>
  <c r="BH11" i="16"/>
  <c r="BD11" i="16"/>
  <c r="BE11" i="16" s="1"/>
  <c r="BG11" i="16" s="1"/>
  <c r="BK10" i="16"/>
  <c r="BH10" i="16"/>
  <c r="BD10" i="16"/>
  <c r="BE10" i="16" s="1"/>
  <c r="BG10" i="16" s="1"/>
  <c r="BK9" i="16"/>
  <c r="BH9" i="16"/>
  <c r="BD9" i="16"/>
  <c r="BE9" i="16" s="1"/>
  <c r="BG9" i="16" s="1"/>
  <c r="BK8" i="16"/>
  <c r="BH8" i="16"/>
  <c r="BD8" i="16"/>
  <c r="BE8" i="16" s="1"/>
  <c r="BG8" i="16" s="1"/>
  <c r="BK7" i="16"/>
  <c r="BH7" i="16"/>
  <c r="BD7" i="16"/>
  <c r="BE7" i="16" s="1"/>
  <c r="BG7" i="16" s="1"/>
  <c r="BK6" i="16"/>
  <c r="BH6" i="16"/>
  <c r="BD6" i="16"/>
  <c r="BE6" i="16" s="1"/>
  <c r="BG6" i="16" s="1"/>
  <c r="BK5" i="16"/>
  <c r="BH5" i="16"/>
  <c r="BD5" i="16"/>
  <c r="BE5" i="16" s="1"/>
  <c r="BG5" i="16" s="1"/>
  <c r="BK4" i="16"/>
  <c r="BH4" i="16"/>
  <c r="BD4" i="16"/>
  <c r="BE4" i="16" s="1"/>
  <c r="BG4" i="16" s="1"/>
  <c r="BK3" i="16"/>
  <c r="BH3" i="16"/>
  <c r="BD3" i="16"/>
  <c r="BE3" i="16" s="1"/>
  <c r="BG3" i="16" s="1"/>
  <c r="BK2" i="16"/>
  <c r="BH2" i="16"/>
  <c r="BD2" i="16"/>
  <c r="BE2" i="16" s="1"/>
  <c r="BG2" i="16" s="1"/>
  <c r="BM13" i="8"/>
  <c r="BM61" i="8"/>
  <c r="BM60" i="8"/>
  <c r="BM59" i="8"/>
  <c r="BM58" i="8"/>
  <c r="BM57" i="8"/>
  <c r="BM56" i="8"/>
  <c r="BM55" i="8"/>
  <c r="BM54" i="8"/>
  <c r="BM53" i="8"/>
  <c r="BM52" i="8"/>
  <c r="BM51" i="8"/>
  <c r="BM50" i="8"/>
  <c r="BM49" i="8"/>
  <c r="BM48" i="8"/>
  <c r="BM47" i="8"/>
  <c r="BM46" i="8"/>
  <c r="BM45" i="8"/>
  <c r="BM44" i="8"/>
  <c r="BM43" i="8"/>
  <c r="BM42" i="8"/>
  <c r="BM41" i="8"/>
  <c r="BM40" i="8"/>
  <c r="BM39" i="8"/>
  <c r="BM38" i="8"/>
  <c r="BM37" i="8"/>
  <c r="BM36" i="8"/>
  <c r="BM35" i="8"/>
  <c r="BM34" i="8"/>
  <c r="BM33" i="8"/>
  <c r="BM32" i="8"/>
  <c r="BM31" i="8"/>
  <c r="BM30" i="8"/>
  <c r="BM29" i="8"/>
  <c r="BM28" i="8"/>
  <c r="BM27" i="8"/>
  <c r="BM26" i="8"/>
  <c r="BM25" i="8"/>
  <c r="BM24" i="8"/>
  <c r="BM23" i="8"/>
  <c r="BM22" i="8"/>
  <c r="BM21" i="8"/>
  <c r="BM20" i="8"/>
  <c r="BM19" i="8"/>
  <c r="BM18" i="8"/>
  <c r="BM17" i="8"/>
  <c r="BM16" i="8"/>
  <c r="BM15" i="8"/>
  <c r="BM14" i="8"/>
  <c r="BM11" i="8"/>
  <c r="BM12" i="8"/>
  <c r="BM10" i="8"/>
  <c r="BM9" i="8"/>
  <c r="BM8" i="8"/>
  <c r="BM7" i="8"/>
  <c r="BM6" i="8"/>
  <c r="BM5" i="8"/>
  <c r="BM4" i="8"/>
  <c r="BM3" i="8"/>
  <c r="BM2" i="8"/>
  <c r="BJ15" i="5"/>
  <c r="BK15" i="5" s="1"/>
  <c r="BJ57" i="5"/>
  <c r="BK57" i="5" s="1"/>
  <c r="BJ54" i="5"/>
  <c r="BK54" i="5" s="1"/>
  <c r="BJ40" i="5"/>
  <c r="BK40" i="5" s="1"/>
  <c r="BJ55" i="5"/>
  <c r="BK55" i="5" s="1"/>
  <c r="BJ41" i="5"/>
  <c r="BK41" i="5" s="1"/>
  <c r="BJ62" i="5"/>
  <c r="BK62" i="5" s="1"/>
  <c r="BJ51" i="5"/>
  <c r="BK51" i="5" s="1"/>
  <c r="BJ56" i="5"/>
  <c r="BK56" i="5" s="1"/>
  <c r="BJ4" i="5"/>
  <c r="BK4" i="5" s="1"/>
  <c r="BJ2" i="5"/>
  <c r="BK2" i="5" s="1"/>
  <c r="BJ47" i="5"/>
  <c r="BK47" i="5" s="1"/>
  <c r="BJ19" i="5"/>
  <c r="BK19" i="5" s="1"/>
  <c r="BJ18" i="5"/>
  <c r="BK18" i="5" s="1"/>
  <c r="BJ25" i="5"/>
  <c r="BK25" i="5" s="1"/>
  <c r="BJ63" i="5"/>
  <c r="BK63" i="5" s="1"/>
  <c r="BJ29" i="5"/>
  <c r="BK29" i="5" s="1"/>
  <c r="BJ28" i="5"/>
  <c r="BK28" i="5" s="1"/>
  <c r="BJ44" i="5"/>
  <c r="BK44" i="5" s="1"/>
  <c r="BJ46" i="5"/>
  <c r="BK46" i="5" s="1"/>
  <c r="BJ49" i="5"/>
  <c r="BK49" i="5" s="1"/>
  <c r="BJ13" i="5"/>
  <c r="BK13" i="5" s="1"/>
  <c r="BJ26" i="5"/>
  <c r="BK26" i="5" s="1"/>
  <c r="BJ42" i="5"/>
  <c r="BK42" i="5" s="1"/>
  <c r="BJ23" i="5"/>
  <c r="BK23" i="5" s="1"/>
  <c r="BJ21" i="5"/>
  <c r="BK21" i="5" s="1"/>
  <c r="BJ53" i="5"/>
  <c r="BK53" i="5" s="1"/>
  <c r="BJ3" i="5"/>
  <c r="BK3" i="5" s="1"/>
  <c r="BJ9" i="5"/>
  <c r="BK9" i="5" s="1"/>
  <c r="BJ5" i="5"/>
  <c r="BK5" i="5" s="1"/>
  <c r="BJ45" i="5"/>
  <c r="BK45" i="5" s="1"/>
  <c r="BJ14" i="5"/>
  <c r="BK14" i="5" s="1"/>
  <c r="BJ30" i="5"/>
  <c r="BK30" i="5" s="1"/>
  <c r="BJ11" i="5"/>
  <c r="BK11" i="5" s="1"/>
  <c r="BJ64" i="5"/>
  <c r="BK64" i="5" s="1"/>
  <c r="BJ20" i="5"/>
  <c r="BK20" i="5" s="1"/>
  <c r="BJ43" i="5"/>
  <c r="BK43" i="5" s="1"/>
  <c r="BJ33" i="5"/>
  <c r="BK33" i="5" s="1"/>
  <c r="BJ12" i="5"/>
  <c r="BK12" i="5" s="1"/>
  <c r="BJ32" i="5"/>
  <c r="BK32" i="5" s="1"/>
  <c r="BJ7" i="5"/>
  <c r="BK7" i="5" s="1"/>
  <c r="BJ27" i="5"/>
  <c r="BK27" i="5" s="1"/>
  <c r="BJ38" i="5"/>
  <c r="BK38" i="5" s="1"/>
  <c r="BJ16" i="5"/>
  <c r="BK16" i="5" s="1"/>
  <c r="BJ65" i="5"/>
  <c r="BK65" i="5" s="1"/>
  <c r="BJ34" i="5"/>
  <c r="BK34" i="5" s="1"/>
  <c r="BJ60" i="5"/>
  <c r="BK60" i="5" s="1"/>
  <c r="BJ36" i="5"/>
  <c r="BK36" i="5" s="1"/>
  <c r="BJ66" i="5"/>
  <c r="BK66" i="5" s="1"/>
  <c r="BJ61" i="5"/>
  <c r="BK61" i="5" s="1"/>
  <c r="BJ59" i="5"/>
  <c r="BK59" i="5" s="1"/>
  <c r="BJ39" i="5"/>
  <c r="BK39" i="5" s="1"/>
  <c r="BJ31" i="5"/>
  <c r="BK31" i="5" s="1"/>
  <c r="BJ52" i="5"/>
  <c r="BK52" i="5" s="1"/>
  <c r="BJ6" i="5"/>
  <c r="BK6" i="5" s="1"/>
  <c r="BJ8" i="5"/>
  <c r="BK8" i="5" s="1"/>
  <c r="BJ22" i="5"/>
  <c r="BK22" i="5" s="1"/>
  <c r="BJ35" i="5"/>
  <c r="BK35" i="5" s="1"/>
  <c r="BJ24" i="5"/>
  <c r="BK24" i="5" s="1"/>
  <c r="BJ10" i="5"/>
  <c r="BK10" i="5" s="1"/>
  <c r="BJ37" i="5"/>
  <c r="BK37" i="5" s="1"/>
  <c r="BJ58" i="5"/>
  <c r="BK58" i="5" s="1"/>
  <c r="BJ48" i="5"/>
  <c r="BK48" i="5" s="1"/>
  <c r="BJ50" i="5"/>
  <c r="BK50" i="5" s="1"/>
  <c r="BJ17" i="5"/>
  <c r="BK17" i="5" s="1"/>
  <c r="BJ57" i="4"/>
  <c r="BK57" i="4" s="1"/>
  <c r="BJ7" i="4"/>
  <c r="BK7" i="4" s="1"/>
  <c r="BJ35" i="4"/>
  <c r="BK35" i="4" s="1"/>
  <c r="BJ27" i="4"/>
  <c r="BK27" i="4" s="1"/>
  <c r="BJ50" i="4"/>
  <c r="BK50" i="4" s="1"/>
  <c r="BJ58" i="4"/>
  <c r="BK58" i="4" s="1"/>
  <c r="BJ51" i="4"/>
  <c r="BK51" i="4" s="1"/>
  <c r="BJ47" i="4"/>
  <c r="BK47" i="4" s="1"/>
  <c r="BJ56" i="4"/>
  <c r="BK56" i="4" s="1"/>
  <c r="BJ46" i="4"/>
  <c r="BK46" i="4" s="1"/>
  <c r="BJ4" i="4"/>
  <c r="BK4" i="4" s="1"/>
  <c r="BJ52" i="4"/>
  <c r="BK52" i="4" s="1"/>
  <c r="BJ40" i="4"/>
  <c r="BK40" i="4" s="1"/>
  <c r="BJ59" i="4"/>
  <c r="BK59" i="4" s="1"/>
  <c r="BJ29" i="4"/>
  <c r="BK29" i="4" s="1"/>
  <c r="BJ6" i="4"/>
  <c r="BK6" i="4" s="1"/>
  <c r="BJ44" i="4"/>
  <c r="BK44" i="4" s="1"/>
  <c r="BJ24" i="4"/>
  <c r="BK24" i="4" s="1"/>
  <c r="BJ5" i="4"/>
  <c r="BK5" i="4" s="1"/>
  <c r="BJ49" i="4"/>
  <c r="BK49" i="4" s="1"/>
  <c r="BJ30" i="4"/>
  <c r="BK30" i="4" s="1"/>
  <c r="BJ60" i="4"/>
  <c r="BK60" i="4" s="1"/>
  <c r="BJ43" i="4"/>
  <c r="BK43" i="4" s="1"/>
  <c r="BJ39" i="4"/>
  <c r="BK39" i="4" s="1"/>
  <c r="BJ21" i="4"/>
  <c r="BK21" i="4" s="1"/>
  <c r="BJ15" i="4"/>
  <c r="BK15" i="4" s="1"/>
  <c r="BJ34" i="4"/>
  <c r="BK34" i="4" s="1"/>
  <c r="BJ31" i="4"/>
  <c r="BK31" i="4" s="1"/>
  <c r="BJ3" i="4"/>
  <c r="BK3" i="4" s="1"/>
  <c r="BJ54" i="4"/>
  <c r="BK54" i="4" s="1"/>
  <c r="BJ23" i="4"/>
  <c r="BK23" i="4" s="1"/>
  <c r="BJ9" i="4"/>
  <c r="BK9" i="4" s="1"/>
  <c r="BJ20" i="4"/>
  <c r="BK20" i="4" s="1"/>
  <c r="BJ19" i="4"/>
  <c r="BK19" i="4" s="1"/>
  <c r="BJ45" i="4"/>
  <c r="BK45" i="4" s="1"/>
  <c r="BJ65" i="4"/>
  <c r="BK65" i="4" s="1"/>
  <c r="BJ12" i="4"/>
  <c r="BK12" i="4" s="1"/>
  <c r="BJ66" i="4"/>
  <c r="BK66" i="4" s="1"/>
  <c r="BJ8" i="4"/>
  <c r="BK8" i="4" s="1"/>
  <c r="BJ22" i="4"/>
  <c r="BK22" i="4" s="1"/>
  <c r="BJ53" i="4"/>
  <c r="BK53" i="4" s="1"/>
  <c r="BJ32" i="4"/>
  <c r="BK32" i="4" s="1"/>
  <c r="BJ28" i="4"/>
  <c r="BK28" i="4" s="1"/>
  <c r="BJ16" i="4"/>
  <c r="BK16" i="4" s="1"/>
  <c r="BJ55" i="4"/>
  <c r="BK55" i="4" s="1"/>
  <c r="BJ63" i="4"/>
  <c r="BK63" i="4" s="1"/>
  <c r="BJ61" i="4"/>
  <c r="BK61" i="4" s="1"/>
  <c r="BJ25" i="4"/>
  <c r="BK25" i="4" s="1"/>
  <c r="BJ41" i="4"/>
  <c r="BK41" i="4" s="1"/>
  <c r="BJ62" i="4"/>
  <c r="BK62" i="4" s="1"/>
  <c r="BJ13" i="4"/>
  <c r="BK13" i="4" s="1"/>
  <c r="BJ17" i="4"/>
  <c r="BK17" i="4" s="1"/>
  <c r="BJ48" i="4"/>
  <c r="BK48" i="4" s="1"/>
  <c r="BJ64" i="4"/>
  <c r="BK64" i="4" s="1"/>
  <c r="BJ33" i="4"/>
  <c r="BK33" i="4" s="1"/>
  <c r="BJ36" i="4"/>
  <c r="BK36" i="4" s="1"/>
  <c r="BJ18" i="4"/>
  <c r="BK18" i="4" s="1"/>
  <c r="BJ10" i="4"/>
  <c r="BK10" i="4" s="1"/>
  <c r="BJ11" i="4"/>
  <c r="BK11" i="4" s="1"/>
  <c r="BJ38" i="4"/>
  <c r="BK38" i="4" s="1"/>
  <c r="BJ26" i="4"/>
  <c r="BK26" i="4" s="1"/>
  <c r="BJ37" i="4"/>
  <c r="BK37" i="4" s="1"/>
  <c r="BJ42" i="4"/>
  <c r="BK42" i="4" s="1"/>
  <c r="BJ2" i="4"/>
  <c r="BK2" i="4" s="1"/>
  <c r="BJ14" i="4"/>
  <c r="BK14" i="4" s="1"/>
  <c r="BI61" i="8"/>
  <c r="BJ61" i="8" s="1"/>
  <c r="BI60" i="8"/>
  <c r="BJ60" i="8" s="1"/>
  <c r="BI59" i="8"/>
  <c r="BJ59" i="8" s="1"/>
  <c r="BI58" i="8"/>
  <c r="BI57" i="8"/>
  <c r="BI56" i="8"/>
  <c r="BI55" i="8"/>
  <c r="BI54" i="8"/>
  <c r="BI53" i="8"/>
  <c r="BJ53" i="8" s="1"/>
  <c r="BI52" i="8"/>
  <c r="BJ52" i="8" s="1"/>
  <c r="BI51" i="8"/>
  <c r="BJ51" i="8" s="1"/>
  <c r="BI50" i="8"/>
  <c r="BI49" i="8"/>
  <c r="BI48" i="8"/>
  <c r="BI47" i="8"/>
  <c r="BI46" i="8"/>
  <c r="BI45" i="8"/>
  <c r="BJ45" i="8" s="1"/>
  <c r="BI44" i="8"/>
  <c r="BJ44" i="8" s="1"/>
  <c r="BI43" i="8"/>
  <c r="BJ43" i="8" s="1"/>
  <c r="BI42" i="8"/>
  <c r="BI41" i="8"/>
  <c r="BI40" i="8"/>
  <c r="BI39" i="8"/>
  <c r="BI38" i="8"/>
  <c r="BI37" i="8"/>
  <c r="BJ37" i="8" s="1"/>
  <c r="BI36" i="8"/>
  <c r="BJ36" i="8" s="1"/>
  <c r="BI35" i="8"/>
  <c r="BJ35" i="8" s="1"/>
  <c r="BI34" i="8"/>
  <c r="BJ34" i="8" s="1"/>
  <c r="BI33" i="8"/>
  <c r="BI32" i="8"/>
  <c r="BI31" i="8"/>
  <c r="BI30" i="8"/>
  <c r="BJ30" i="8" s="1"/>
  <c r="BI29" i="8"/>
  <c r="BI28" i="8"/>
  <c r="BJ28" i="8" s="1"/>
  <c r="BI27" i="8"/>
  <c r="BJ27" i="8" s="1"/>
  <c r="BI26" i="8"/>
  <c r="BJ26" i="8" s="1"/>
  <c r="BI25" i="8"/>
  <c r="BI24" i="8"/>
  <c r="BI23" i="8"/>
  <c r="BI22" i="8"/>
  <c r="BJ22" i="8" s="1"/>
  <c r="BI21" i="8"/>
  <c r="BI20" i="8"/>
  <c r="BJ20" i="8" s="1"/>
  <c r="BI19" i="8"/>
  <c r="BI18" i="8"/>
  <c r="BJ18" i="8" s="1"/>
  <c r="BI17" i="8"/>
  <c r="BJ17" i="8" s="1"/>
  <c r="BI16" i="8"/>
  <c r="BI15" i="8"/>
  <c r="BI14" i="8"/>
  <c r="BI11" i="8"/>
  <c r="BI12" i="8"/>
  <c r="BJ12" i="8" s="1"/>
  <c r="BI10" i="8"/>
  <c r="BJ10" i="8" s="1"/>
  <c r="BI9" i="8"/>
  <c r="BI8" i="8"/>
  <c r="BI7" i="8"/>
  <c r="BI6" i="8"/>
  <c r="BI5" i="8"/>
  <c r="BJ5" i="8" s="1"/>
  <c r="BI4" i="8"/>
  <c r="BI3" i="8"/>
  <c r="BI2" i="8"/>
  <c r="BJ2" i="8" s="1"/>
  <c r="BJ3" i="8" l="1"/>
  <c r="BJ25" i="8"/>
  <c r="BJ8" i="8"/>
  <c r="BJ58" i="8"/>
  <c r="BJ50" i="8"/>
  <c r="BJ42" i="8"/>
  <c r="BJ24" i="8"/>
  <c r="BJ9" i="8"/>
  <c r="BJ57" i="8"/>
  <c r="BJ49" i="8"/>
  <c r="BJ41" i="8"/>
  <c r="BJ33" i="8"/>
  <c r="BJ16" i="8"/>
  <c r="BJ7" i="8"/>
  <c r="BJ56" i="8"/>
  <c r="BJ48" i="8"/>
  <c r="BJ40" i="8"/>
  <c r="BJ31" i="8"/>
  <c r="BJ15" i="8"/>
  <c r="BJ6" i="8"/>
  <c r="BJ55" i="8"/>
  <c r="BJ47" i="8"/>
  <c r="BJ39" i="8"/>
  <c r="BJ29" i="8"/>
  <c r="BJ23" i="8"/>
  <c r="BJ21" i="8"/>
  <c r="BJ11" i="8"/>
  <c r="BJ54" i="8"/>
  <c r="BJ46" i="8"/>
  <c r="BJ38" i="8"/>
  <c r="BJ32" i="8"/>
  <c r="BJ19" i="8"/>
  <c r="BJ14" i="8"/>
  <c r="BJ4" i="8"/>
  <c r="BL19" i="9"/>
  <c r="BH19" i="9"/>
  <c r="BI19" i="9" s="1"/>
  <c r="BL18" i="9"/>
  <c r="BH18" i="9"/>
  <c r="BI18" i="9" s="1"/>
  <c r="BL17" i="9"/>
  <c r="BH17" i="9"/>
  <c r="BI17" i="9" s="1"/>
  <c r="BL16" i="9"/>
  <c r="BH16" i="9"/>
  <c r="BI16" i="9" s="1"/>
  <c r="BL15" i="9"/>
  <c r="BH15" i="9"/>
  <c r="BI15" i="9" s="1"/>
  <c r="BL14" i="9"/>
  <c r="BH14" i="9"/>
  <c r="BI14" i="9" s="1"/>
  <c r="BL13" i="9"/>
  <c r="BH13" i="9"/>
  <c r="BI13" i="9" s="1"/>
  <c r="BL12" i="9"/>
  <c r="BH12" i="9"/>
  <c r="BI12" i="9" s="1"/>
  <c r="BL11" i="9"/>
  <c r="BH11" i="9"/>
  <c r="BI11" i="9" s="1"/>
  <c r="BL10" i="9"/>
  <c r="BH10" i="9"/>
  <c r="BI10" i="9" s="1"/>
  <c r="BL9" i="9"/>
  <c r="BH9" i="9"/>
  <c r="BI9" i="9" s="1"/>
  <c r="BL8" i="9"/>
  <c r="BH8" i="9"/>
  <c r="BI8" i="9" s="1"/>
  <c r="BL7" i="9"/>
  <c r="BH7" i="9"/>
  <c r="BI7" i="9" s="1"/>
  <c r="BL6" i="9"/>
  <c r="BH6" i="9"/>
  <c r="BI6" i="9" s="1"/>
  <c r="BL5" i="9"/>
  <c r="BH5" i="9"/>
  <c r="BI5" i="9" s="1"/>
  <c r="BL4" i="9"/>
  <c r="BH4" i="9"/>
  <c r="BI4" i="9" s="1"/>
  <c r="BL3" i="9"/>
  <c r="BH3" i="9"/>
  <c r="BI3" i="9" s="1"/>
  <c r="BL2" i="9"/>
  <c r="BH2" i="9"/>
  <c r="BI2" i="9" s="1"/>
  <c r="BL5" i="10" l="1"/>
  <c r="BH5" i="10"/>
  <c r="BI5" i="10" s="1"/>
  <c r="BL4" i="10"/>
  <c r="BH4" i="10"/>
  <c r="BI4" i="10" s="1"/>
  <c r="BL3" i="10"/>
  <c r="BH3" i="10"/>
  <c r="BI3" i="10" s="1"/>
  <c r="BL2" i="10"/>
  <c r="BH2" i="10"/>
  <c r="BI2" i="10" s="1"/>
</calcChain>
</file>

<file path=xl/sharedStrings.xml><?xml version="1.0" encoding="utf-8"?>
<sst xmlns="http://schemas.openxmlformats.org/spreadsheetml/2006/main" count="2358" uniqueCount="650">
  <si>
    <t>序号</t>
  </si>
  <si>
    <t>学号</t>
  </si>
  <si>
    <t>姓名</t>
  </si>
  <si>
    <t>性别</t>
  </si>
  <si>
    <t>班级</t>
  </si>
  <si>
    <t>MARX021711毛泽东思想和中国特色社会主义理论体系概论Ⅰ[必][3.0学分]</t>
  </si>
  <si>
    <t>学分</t>
  </si>
  <si>
    <t>MARX022211形势与政策V[必][0.0学分]</t>
  </si>
  <si>
    <t>ELEC004212自动控制原理(含实验)[必][4.0学分]</t>
  </si>
  <si>
    <t>MARX021811毛泽东思想和中国特色社会主义理论体系概论Ⅱ[必][2.0学分]</t>
  </si>
  <si>
    <t>MARX022311形势与政策VⅠ[必][0.0学分]</t>
  </si>
  <si>
    <t>PHYE000611体育健康课程Ⅱ[必][0.5学分]</t>
  </si>
  <si>
    <t>女</t>
  </si>
  <si>
    <t>男</t>
  </si>
  <si>
    <t>王浩</t>
  </si>
  <si>
    <t>李嘉俊</t>
  </si>
  <si>
    <t>ELEC004412电力系统分析A(含实验)[必][4.0学分]</t>
  </si>
  <si>
    <t>ELEC005812高电压技术(含实验)[必][3.0学分]</t>
  </si>
  <si>
    <t>MECH000612工程力学C[必][3.0学分]</t>
  </si>
  <si>
    <t>ELEC005912电力系统继电保护原理(含实验)[必][3.0学分]</t>
  </si>
  <si>
    <t>ELEC004312电气测量技术(含实验)[必][2.0学分]</t>
  </si>
  <si>
    <t>ELEC006312供变电技术[必][2.0学分]</t>
  </si>
  <si>
    <t>ELEC006112供电系统(含实验)[必][3.0学分]</t>
  </si>
  <si>
    <t>ELEC014912接触网工程(含实验)[必][3.0学分]</t>
  </si>
  <si>
    <t>ELEC006212远动监控技术(含实验)[必][2.0学分]</t>
  </si>
  <si>
    <t>自选1</t>
    <phoneticPr fontId="1" type="noConversion"/>
  </si>
  <si>
    <t>学分</t>
    <phoneticPr fontId="1" type="noConversion"/>
  </si>
  <si>
    <t>自选2</t>
    <phoneticPr fontId="1" type="noConversion"/>
  </si>
  <si>
    <t>自选3</t>
    <phoneticPr fontId="1" type="noConversion"/>
  </si>
  <si>
    <t>自选4</t>
    <phoneticPr fontId="1" type="noConversion"/>
  </si>
  <si>
    <t>自选5</t>
    <phoneticPr fontId="1" type="noConversion"/>
  </si>
  <si>
    <t>自选6</t>
    <phoneticPr fontId="1" type="noConversion"/>
  </si>
  <si>
    <t>自选7</t>
    <phoneticPr fontId="1" type="noConversion"/>
  </si>
  <si>
    <t>自选8</t>
    <phoneticPr fontId="1" type="noConversion"/>
  </si>
  <si>
    <t>自选9</t>
    <phoneticPr fontId="1" type="noConversion"/>
  </si>
  <si>
    <t>自选10</t>
    <phoneticPr fontId="1" type="noConversion"/>
  </si>
  <si>
    <t>自选11</t>
    <phoneticPr fontId="1" type="noConversion"/>
  </si>
  <si>
    <t>总学分</t>
    <phoneticPr fontId="1" type="noConversion"/>
  </si>
  <si>
    <t>综合成绩</t>
    <phoneticPr fontId="1" type="noConversion"/>
  </si>
  <si>
    <t>PHYE000511体育健康课程Ⅰ[必][0.5学分]</t>
  </si>
  <si>
    <t>体育平均分</t>
    <phoneticPr fontId="1" type="noConversion"/>
  </si>
  <si>
    <t>翟彦辰</t>
  </si>
  <si>
    <t>电气(轨道)2019-02班</t>
  </si>
  <si>
    <t>高泽图</t>
  </si>
  <si>
    <t>电气(轨道)2019-03班</t>
  </si>
  <si>
    <t>赵鼎威</t>
  </si>
  <si>
    <t>电气(轨道)2019-01班</t>
  </si>
  <si>
    <t>常昊鑫</t>
  </si>
  <si>
    <t>兰宇田</t>
  </si>
  <si>
    <t>佘光沿</t>
  </si>
  <si>
    <t>李博涵</t>
  </si>
  <si>
    <t>张泽宇</t>
  </si>
  <si>
    <t>方天宇</t>
  </si>
  <si>
    <t>殷宇轩</t>
  </si>
  <si>
    <t>熊力颖</t>
  </si>
  <si>
    <t>吕肖肖</t>
  </si>
  <si>
    <t>凌玮泽</t>
  </si>
  <si>
    <t>曹云</t>
  </si>
  <si>
    <t>黄纯奕</t>
  </si>
  <si>
    <t>马艺凌</t>
  </si>
  <si>
    <t>何予诺</t>
  </si>
  <si>
    <t>史尧宇</t>
  </si>
  <si>
    <t>叶羽</t>
  </si>
  <si>
    <t>戴雨竹</t>
  </si>
  <si>
    <t>陈峰</t>
  </si>
  <si>
    <t>江雨蔚</t>
  </si>
  <si>
    <t>徐俊杰</t>
  </si>
  <si>
    <t>靳胤宗</t>
  </si>
  <si>
    <t>陈清颖</t>
  </si>
  <si>
    <t>赵飞洋</t>
  </si>
  <si>
    <t>王明</t>
  </si>
  <si>
    <t>万盛辉</t>
  </si>
  <si>
    <t>张子潼</t>
  </si>
  <si>
    <t>姜凯方</t>
  </si>
  <si>
    <t>于瀚</t>
  </si>
  <si>
    <t>高乙文</t>
  </si>
  <si>
    <t>郑伊阳</t>
  </si>
  <si>
    <t>余希骋</t>
  </si>
  <si>
    <t>冯昌隆</t>
  </si>
  <si>
    <t>崔馨文</t>
  </si>
  <si>
    <t>陈豪</t>
  </si>
  <si>
    <t>邹仲洋</t>
  </si>
  <si>
    <t>单飞翔</t>
  </si>
  <si>
    <t>李乾</t>
  </si>
  <si>
    <t>毛溢为</t>
  </si>
  <si>
    <t>刘洋</t>
  </si>
  <si>
    <t>董江玲</t>
  </si>
  <si>
    <t>漆倬宇</t>
  </si>
  <si>
    <t>孟祥圣</t>
  </si>
  <si>
    <t>徐铭海</t>
  </si>
  <si>
    <t>胡逸</t>
  </si>
  <si>
    <t>马萌</t>
  </si>
  <si>
    <t>李云杰</t>
  </si>
  <si>
    <t>吴金澄</t>
  </si>
  <si>
    <t>孙焕凯</t>
  </si>
  <si>
    <t>李家辉</t>
  </si>
  <si>
    <t>李元</t>
  </si>
  <si>
    <t>魏玉华</t>
  </si>
  <si>
    <t>程争</t>
  </si>
  <si>
    <t>邓熙钰</t>
  </si>
  <si>
    <t>陈祖辉</t>
  </si>
  <si>
    <t>彭俊</t>
  </si>
  <si>
    <t>周皓宇</t>
  </si>
  <si>
    <t>杨语菲</t>
  </si>
  <si>
    <t>刘瀚博</t>
  </si>
  <si>
    <t>杜子洋</t>
  </si>
  <si>
    <t>卢嘉伟</t>
  </si>
  <si>
    <t>杨金贵</t>
  </si>
  <si>
    <t>ELEC004512单片机原理(含实验)[必][2.0学分]</t>
    <phoneticPr fontId="1" type="noConversion"/>
  </si>
  <si>
    <t>余江乐</t>
  </si>
  <si>
    <t>电气(电牵)2019-02班</t>
  </si>
  <si>
    <t>康子章</t>
  </si>
  <si>
    <t>邢凯悦</t>
  </si>
  <si>
    <t>电气(电牵)2019-03班</t>
  </si>
  <si>
    <t>胡铃皎</t>
  </si>
  <si>
    <t>刘梦轩</t>
  </si>
  <si>
    <t>吴海潮</t>
  </si>
  <si>
    <t>电气(电牵)2019-01班</t>
  </si>
  <si>
    <t>侯文龙</t>
  </si>
  <si>
    <t>关子凌</t>
  </si>
  <si>
    <t>肖逸洋</t>
  </si>
  <si>
    <t>何皓鹏</t>
  </si>
  <si>
    <t>罗霁轩</t>
  </si>
  <si>
    <t>韩佳睿</t>
  </si>
  <si>
    <t>季心宇</t>
  </si>
  <si>
    <t>庞亚辉</t>
  </si>
  <si>
    <t>张强</t>
  </si>
  <si>
    <t>夏莉涵</t>
  </si>
  <si>
    <t>王娜</t>
  </si>
  <si>
    <t>陈恒乙</t>
  </si>
  <si>
    <t>马博文</t>
  </si>
  <si>
    <t>田诗放</t>
  </si>
  <si>
    <t>杨俊</t>
  </si>
  <si>
    <t>靳锡浩</t>
  </si>
  <si>
    <t>段旭</t>
  </si>
  <si>
    <t>李荣斌</t>
  </si>
  <si>
    <t>刘波</t>
  </si>
  <si>
    <t>李欢欢</t>
  </si>
  <si>
    <t>胡强</t>
  </si>
  <si>
    <t>余成浩</t>
  </si>
  <si>
    <t>欧浩然</t>
  </si>
  <si>
    <t>黄钰雯</t>
  </si>
  <si>
    <t>陆明昭</t>
  </si>
  <si>
    <t>张铭洋</t>
  </si>
  <si>
    <t>王海龙</t>
  </si>
  <si>
    <t>唐晨皓</t>
  </si>
  <si>
    <t>谢丰泽</t>
  </si>
  <si>
    <t>姚泳沂</t>
  </si>
  <si>
    <t>古渝涛</t>
  </si>
  <si>
    <t>吕敬顺</t>
  </si>
  <si>
    <t>邵梓城</t>
  </si>
  <si>
    <t>李英卫</t>
  </si>
  <si>
    <t>杨潇潇</t>
  </si>
  <si>
    <t>林少鹏</t>
  </si>
  <si>
    <t>陈文波</t>
  </si>
  <si>
    <t>林圳培</t>
  </si>
  <si>
    <t>肖天龙</t>
  </si>
  <si>
    <t>廖欢</t>
  </si>
  <si>
    <t>游浩</t>
  </si>
  <si>
    <t>王楚洁</t>
  </si>
  <si>
    <t>王观龙</t>
  </si>
  <si>
    <t>于子捷</t>
  </si>
  <si>
    <t>王士豪</t>
  </si>
  <si>
    <t>李劲松</t>
  </si>
  <si>
    <t>蒋磊</t>
  </si>
  <si>
    <t>王新</t>
  </si>
  <si>
    <t>赵煜欣</t>
  </si>
  <si>
    <t>张宇轩</t>
  </si>
  <si>
    <t>邬祎凡</t>
  </si>
  <si>
    <t>黄琦智</t>
  </si>
  <si>
    <t>杨然</t>
  </si>
  <si>
    <t>电气(轨道)2019-03班</t>
    <phoneticPr fontId="1" type="noConversion"/>
  </si>
  <si>
    <t>电气(电牵)2019-01班</t>
    <phoneticPr fontId="1" type="noConversion"/>
  </si>
  <si>
    <t>吴泽棐</t>
  </si>
  <si>
    <t>电气(茅班)2019-01班</t>
  </si>
  <si>
    <t>黄哲洋</t>
  </si>
  <si>
    <t>杨冬晨</t>
  </si>
  <si>
    <t>周珂辉</t>
  </si>
  <si>
    <t>陈晓玄</t>
  </si>
  <si>
    <t>朱宇华</t>
  </si>
  <si>
    <t>魏开建</t>
  </si>
  <si>
    <t>唐振宵</t>
  </si>
  <si>
    <t>周宏晓</t>
  </si>
  <si>
    <t>李一坪</t>
  </si>
  <si>
    <t>李晗舒</t>
  </si>
  <si>
    <t>王孟桥</t>
  </si>
  <si>
    <t>田翊扬</t>
  </si>
  <si>
    <t>韦玫桂</t>
  </si>
  <si>
    <t>杨双宇</t>
  </si>
  <si>
    <t>项钧</t>
  </si>
  <si>
    <t>王元凯</t>
  </si>
  <si>
    <t>关皓文</t>
  </si>
  <si>
    <t>1</t>
  </si>
  <si>
    <t>王干尧</t>
  </si>
  <si>
    <t>智控2019-03班</t>
  </si>
  <si>
    <t>4</t>
  </si>
  <si>
    <t>0</t>
  </si>
  <si>
    <t>3</t>
  </si>
  <si>
    <t>2</t>
  </si>
  <si>
    <t>梁曼琪</t>
  </si>
  <si>
    <t>智控2019-02班</t>
  </si>
  <si>
    <t>张林东</t>
  </si>
  <si>
    <t>陈治铃</t>
  </si>
  <si>
    <t>91</t>
  </si>
  <si>
    <t>5</t>
  </si>
  <si>
    <t>陈民鑫</t>
  </si>
  <si>
    <t>6</t>
  </si>
  <si>
    <t>王小丽</t>
  </si>
  <si>
    <t>智控2019-01班</t>
  </si>
  <si>
    <t>7</t>
  </si>
  <si>
    <t>寇鸿毓</t>
  </si>
  <si>
    <t>8</t>
  </si>
  <si>
    <t>任家蓉</t>
  </si>
  <si>
    <t>9</t>
  </si>
  <si>
    <t>唐天驰</t>
  </si>
  <si>
    <t>10</t>
  </si>
  <si>
    <t>范方涛</t>
  </si>
  <si>
    <t>11</t>
  </si>
  <si>
    <t>岳秋艺</t>
  </si>
  <si>
    <t>12</t>
  </si>
  <si>
    <t>杨怡帆</t>
  </si>
  <si>
    <t>13</t>
  </si>
  <si>
    <t>何金科</t>
  </si>
  <si>
    <t>14</t>
  </si>
  <si>
    <t>安亚亚</t>
  </si>
  <si>
    <t>15</t>
  </si>
  <si>
    <t>袁子傲</t>
  </si>
  <si>
    <t>16</t>
  </si>
  <si>
    <t>邓卓立</t>
  </si>
  <si>
    <t>智控2019-04班</t>
  </si>
  <si>
    <t>17</t>
  </si>
  <si>
    <t>贾楠</t>
  </si>
  <si>
    <t>18</t>
  </si>
  <si>
    <t>潘燚</t>
  </si>
  <si>
    <t>19</t>
  </si>
  <si>
    <t>向培灵</t>
  </si>
  <si>
    <t>20</t>
  </si>
  <si>
    <t>倪杨</t>
  </si>
  <si>
    <t>21</t>
  </si>
  <si>
    <t>支苗苗</t>
  </si>
  <si>
    <t>22</t>
  </si>
  <si>
    <t>卢腾</t>
  </si>
  <si>
    <t>23</t>
  </si>
  <si>
    <t>祝深帅</t>
  </si>
  <si>
    <t>24</t>
  </si>
  <si>
    <t>郎程</t>
  </si>
  <si>
    <t>25</t>
  </si>
  <si>
    <t>孟源祥</t>
  </si>
  <si>
    <t>26</t>
  </si>
  <si>
    <t>张世龙</t>
  </si>
  <si>
    <t>27</t>
  </si>
  <si>
    <t>刘欢</t>
  </si>
  <si>
    <t>28</t>
  </si>
  <si>
    <t>王静韬</t>
  </si>
  <si>
    <t>29</t>
  </si>
  <si>
    <t>金辉</t>
  </si>
  <si>
    <t>30</t>
  </si>
  <si>
    <t>罗金平</t>
  </si>
  <si>
    <t>31</t>
  </si>
  <si>
    <t>徐诗鸣</t>
  </si>
  <si>
    <t>32</t>
  </si>
  <si>
    <t>张欣扬</t>
  </si>
  <si>
    <t>33</t>
  </si>
  <si>
    <t>刘阳</t>
  </si>
  <si>
    <t>34</t>
  </si>
  <si>
    <t>刘一</t>
  </si>
  <si>
    <t>35</t>
  </si>
  <si>
    <t>杨宇韬</t>
  </si>
  <si>
    <t>36</t>
  </si>
  <si>
    <t>李孟亭</t>
  </si>
  <si>
    <t>37</t>
  </si>
  <si>
    <t>王政伟</t>
  </si>
  <si>
    <t>38</t>
  </si>
  <si>
    <t>郭城江</t>
  </si>
  <si>
    <t>39</t>
  </si>
  <si>
    <t>谭明馨</t>
  </si>
  <si>
    <t>40</t>
  </si>
  <si>
    <t>杨宇航</t>
  </si>
  <si>
    <t>41</t>
  </si>
  <si>
    <t>张晓腾</t>
  </si>
  <si>
    <t>42</t>
  </si>
  <si>
    <t>唐淳昊</t>
  </si>
  <si>
    <t>43</t>
  </si>
  <si>
    <t>刘三峰</t>
  </si>
  <si>
    <t>44</t>
  </si>
  <si>
    <t>余远优</t>
  </si>
  <si>
    <t>45</t>
  </si>
  <si>
    <t>张康来</t>
  </si>
  <si>
    <t>46</t>
  </si>
  <si>
    <t>戴庆辉</t>
  </si>
  <si>
    <t>47</t>
  </si>
  <si>
    <t>吴俊杉</t>
  </si>
  <si>
    <t>48</t>
  </si>
  <si>
    <t>邵晓乐</t>
  </si>
  <si>
    <t>49</t>
  </si>
  <si>
    <t>陶剑</t>
  </si>
  <si>
    <t>80</t>
  </si>
  <si>
    <t>75</t>
  </si>
  <si>
    <t>81</t>
  </si>
  <si>
    <t>64</t>
  </si>
  <si>
    <t>66</t>
  </si>
  <si>
    <t>50</t>
  </si>
  <si>
    <t>潘家婧</t>
  </si>
  <si>
    <t>51</t>
  </si>
  <si>
    <t>朱英帅</t>
  </si>
  <si>
    <t>52</t>
  </si>
  <si>
    <t>谭学旺</t>
  </si>
  <si>
    <t>53</t>
  </si>
  <si>
    <t>丁涛</t>
  </si>
  <si>
    <t>54</t>
  </si>
  <si>
    <t>王杨洋</t>
  </si>
  <si>
    <t>55</t>
  </si>
  <si>
    <t>石金康</t>
  </si>
  <si>
    <t>56</t>
  </si>
  <si>
    <t>张晋嘉</t>
  </si>
  <si>
    <t>57</t>
  </si>
  <si>
    <t>王万总</t>
  </si>
  <si>
    <t>58</t>
  </si>
  <si>
    <t>杜沛城</t>
  </si>
  <si>
    <t>59</t>
  </si>
  <si>
    <t>赵洋</t>
  </si>
  <si>
    <t>60</t>
  </si>
  <si>
    <t>狄璇</t>
  </si>
  <si>
    <t>61</t>
  </si>
  <si>
    <t>周昊恒</t>
  </si>
  <si>
    <t>62</t>
  </si>
  <si>
    <t>陈开慧</t>
  </si>
  <si>
    <t>63</t>
  </si>
  <si>
    <t>曹渝桁</t>
  </si>
  <si>
    <t>刘培根</t>
  </si>
  <si>
    <t>65</t>
  </si>
  <si>
    <t>潘子毅</t>
  </si>
  <si>
    <t>刘薇</t>
  </si>
  <si>
    <t>67</t>
  </si>
  <si>
    <t>唐梓峻</t>
  </si>
  <si>
    <t>68</t>
  </si>
  <si>
    <t>姜汉琳</t>
  </si>
  <si>
    <t>69</t>
  </si>
  <si>
    <t>邹渝</t>
  </si>
  <si>
    <t>70</t>
  </si>
  <si>
    <t>卢美宏</t>
  </si>
  <si>
    <t>71</t>
  </si>
  <si>
    <t>卢洁</t>
  </si>
  <si>
    <t>72</t>
  </si>
  <si>
    <t>邓国超</t>
  </si>
  <si>
    <t>73</t>
  </si>
  <si>
    <t>黄煜翔</t>
  </si>
  <si>
    <t>74</t>
  </si>
  <si>
    <t>范俊杰</t>
  </si>
  <si>
    <t>刘光朝</t>
  </si>
  <si>
    <t>陈洁</t>
  </si>
  <si>
    <t>电气(磁浮)2019-01班</t>
  </si>
  <si>
    <t>余佳龙</t>
  </si>
  <si>
    <t>吴新元</t>
  </si>
  <si>
    <t>张健夫</t>
  </si>
  <si>
    <t>王亚青</t>
  </si>
  <si>
    <t>吴语</t>
  </si>
  <si>
    <t>涂顺峰</t>
  </si>
  <si>
    <t>范嘉龙</t>
  </si>
  <si>
    <t>李英杰</t>
  </si>
  <si>
    <t>申宇熙</t>
  </si>
  <si>
    <t>宋杰</t>
  </si>
  <si>
    <t>伏新宇</t>
  </si>
  <si>
    <t>程海鹏</t>
  </si>
  <si>
    <t>秦瑞</t>
  </si>
  <si>
    <t>阳纪冬</t>
  </si>
  <si>
    <t>欧飞宁</t>
  </si>
  <si>
    <t>刘俊波</t>
  </si>
  <si>
    <t>罗涛略</t>
  </si>
  <si>
    <t>康怡</t>
  </si>
  <si>
    <t>电气(功率器件)2019-01班</t>
  </si>
  <si>
    <t>彭杨彬</t>
  </si>
  <si>
    <t>李栋</t>
  </si>
  <si>
    <t>卢山</t>
  </si>
  <si>
    <t>何冰鑫</t>
  </si>
  <si>
    <t>电气(电力)2019-01班</t>
  </si>
  <si>
    <t>董世林</t>
  </si>
  <si>
    <t>电气(电力)2019-02班</t>
  </si>
  <si>
    <t>秦文雨</t>
  </si>
  <si>
    <t>刘邦鸿</t>
  </si>
  <si>
    <t>叶雨润</t>
  </si>
  <si>
    <t>电气(电力)2019-03班</t>
  </si>
  <si>
    <t>石寰宇</t>
  </si>
  <si>
    <t>张廷玉</t>
  </si>
  <si>
    <t>郭洪伟</t>
  </si>
  <si>
    <t>刘帅</t>
  </si>
  <si>
    <t>丁志东</t>
  </si>
  <si>
    <t>王彬江</t>
  </si>
  <si>
    <t>谈浩澜</t>
  </si>
  <si>
    <t>苏天乐</t>
  </si>
  <si>
    <t>陶明路</t>
  </si>
  <si>
    <t>杨海琪</t>
  </si>
  <si>
    <t>刘光毅</t>
  </si>
  <si>
    <t>龚志恒</t>
  </si>
  <si>
    <t>陆嘉影</t>
  </si>
  <si>
    <t>骆宇凡</t>
  </si>
  <si>
    <t>唐世龙</t>
  </si>
  <si>
    <t>杨晨旭</t>
  </si>
  <si>
    <t>马龙</t>
  </si>
  <si>
    <t>李春霖</t>
  </si>
  <si>
    <t>刘湘</t>
  </si>
  <si>
    <t>张翼扬</t>
  </si>
  <si>
    <t>张耀文</t>
  </si>
  <si>
    <t>周贤洋</t>
  </si>
  <si>
    <t>王逸朴</t>
  </si>
  <si>
    <t>陈滢</t>
  </si>
  <si>
    <t>刘贤</t>
  </si>
  <si>
    <t>夏明琦</t>
  </si>
  <si>
    <t>张路昊</t>
  </si>
  <si>
    <t>徐若彤</t>
  </si>
  <si>
    <t>魏先博</t>
  </si>
  <si>
    <t>王俊奇</t>
  </si>
  <si>
    <t>刘思语</t>
  </si>
  <si>
    <t>文竹源</t>
  </si>
  <si>
    <t>孟祥喆</t>
  </si>
  <si>
    <t>杜世琦</t>
  </si>
  <si>
    <t>陈星航</t>
  </si>
  <si>
    <t>陈思宇</t>
  </si>
  <si>
    <t>陆江</t>
  </si>
  <si>
    <t>张天松</t>
  </si>
  <si>
    <t>张壹钒</t>
  </si>
  <si>
    <t>徐敏嘉</t>
  </si>
  <si>
    <t>吕伊斯</t>
  </si>
  <si>
    <t>李新</t>
  </si>
  <si>
    <t>管明辉</t>
  </si>
  <si>
    <t>王梓谦</t>
  </si>
  <si>
    <t>姚宇海</t>
  </si>
  <si>
    <t>邵韵桐</t>
  </si>
  <si>
    <t>朱彤妍</t>
  </si>
  <si>
    <t>姚博仁</t>
  </si>
  <si>
    <t>郑博文</t>
  </si>
  <si>
    <t>肖启昊</t>
  </si>
  <si>
    <t>程旋</t>
  </si>
  <si>
    <t>徐鹏杰</t>
  </si>
  <si>
    <t>雷崟尉</t>
  </si>
  <si>
    <t>朱楚扬</t>
  </si>
  <si>
    <t>温耀</t>
  </si>
  <si>
    <t>林欣</t>
  </si>
  <si>
    <t>顿鹏宇</t>
  </si>
  <si>
    <t>陈虹舟</t>
  </si>
  <si>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</si>
  <si>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</si>
  <si>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</si>
  <si>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</si>
  <si>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班级</t>
    <phoneticPr fontId="1" type="noConversion"/>
  </si>
  <si>
    <t>ELEC004212自动控制原理(含实验)[必][4.0学分]</t>
    <phoneticPr fontId="1" type="noConversion"/>
  </si>
  <si>
    <t>MARX021711毛泽东思想和中国特色社会主义理论体系概论Ⅰ[必][3.0学分]</t>
    <phoneticPr fontId="1" type="noConversion"/>
  </si>
  <si>
    <t>MARX022211形势与政策V[必][0.0学分]</t>
    <phoneticPr fontId="1" type="noConversion"/>
  </si>
  <si>
    <t>ELEC004012电力电子技术A(含实验)[必][4.0学分]</t>
    <phoneticPr fontId="1" type="noConversion"/>
  </si>
  <si>
    <t>MECH000612工程力学C[必][3.0学分]</t>
    <phoneticPr fontId="1" type="noConversion"/>
  </si>
  <si>
    <t>ELEC004412电力系统分析A(含实验)[必][4.0学分]</t>
    <phoneticPr fontId="1" type="noConversion"/>
  </si>
  <si>
    <t>ELEC005812高电压技术(含实验)[必][3.0学分]</t>
    <phoneticPr fontId="1" type="noConversion"/>
  </si>
  <si>
    <t>ELEC005912电力系统继电保护原理(含实验)[必][3.0学分]</t>
    <phoneticPr fontId="1" type="noConversion"/>
  </si>
  <si>
    <t>ELEC006912电力系统暂态分析(含实验)[必][2.0学分]</t>
    <phoneticPr fontId="1" type="noConversion"/>
  </si>
  <si>
    <t>ELEC004312电气测量技术(含实验)[必][2.0学分]</t>
    <phoneticPr fontId="1" type="noConversion"/>
  </si>
  <si>
    <t>ELEC006812发电厂电气部分(含实验)[必][3.0学分]</t>
    <phoneticPr fontId="1" type="noConversion"/>
  </si>
  <si>
    <t>ELEC005312计算机网络与通信[必][2.0学分]</t>
    <phoneticPr fontId="1" type="noConversion"/>
  </si>
  <si>
    <t>MARX021811毛泽东思想和中国特色社会主义理论体系概论Ⅱ[必][2.0学分]</t>
    <phoneticPr fontId="1" type="noConversion"/>
  </si>
  <si>
    <t>MARX022311形势与政策VⅠ[必][0.0学分]</t>
    <phoneticPr fontId="1" type="noConversion"/>
  </si>
  <si>
    <t>ELEC007412电力电子技术在电力系统中的应用[限][2.0学分]</t>
    <phoneticPr fontId="1" type="noConversion"/>
  </si>
  <si>
    <t>ELEC007312电力系统自动化[限][2.0学分]</t>
    <phoneticPr fontId="1" type="noConversion"/>
  </si>
  <si>
    <t>ELEC007512电气设备状态监测(含实验)[限][2.0学分]</t>
    <phoneticPr fontId="1" type="noConversion"/>
  </si>
  <si>
    <t>不及格科目数</t>
    <phoneticPr fontId="1" type="noConversion"/>
  </si>
  <si>
    <t>PHYE000511体育健康课程Ⅰ??[必][0.5学分]</t>
    <phoneticPr fontId="1" type="noConversion"/>
  </si>
  <si>
    <t>PHYE000611体育健康课程Ⅱ[必][0.5学分]</t>
    <phoneticPr fontId="1" type="noConversion"/>
  </si>
  <si>
    <t>体育平均成绩</t>
    <phoneticPr fontId="1" type="noConversion"/>
  </si>
  <si>
    <t>ELEC005112M
CU原理及现代
电子系统(含实
验)[必][4.0学分]</t>
    <phoneticPr fontId="1" type="noConversion"/>
  </si>
  <si>
    <t>ELEC005012电机学AⅡ(含实验)[必][2.0学分]</t>
    <phoneticPr fontId="1" type="noConversion"/>
  </si>
  <si>
    <t>ELEC008712电力电子装置与控制[必][2.0学分]</t>
    <phoneticPr fontId="1" type="noConversion"/>
  </si>
  <si>
    <t>ELEC008112电力牵引传动与控制(含实验)[必][2.0学分]</t>
    <phoneticPr fontId="1" type="noConversion"/>
  </si>
  <si>
    <t>ELEC005212电力系统分析B[必][3.0学分]</t>
    <phoneticPr fontId="1" type="noConversion"/>
  </si>
  <si>
    <t>ELEC008312计算机辅助电机设计实训[必][2.0学分]</t>
    <phoneticPr fontId="1" type="noConversion"/>
  </si>
  <si>
    <t>ELEC008612现场总线与列车网络控制(含实验)[必][2.0学分]</t>
    <phoneticPr fontId="1" type="noConversion"/>
  </si>
  <si>
    <t>PHYE000511体育健康课程Ⅰ[必][0.5学分]</t>
    <phoneticPr fontId="1" type="noConversion"/>
  </si>
  <si>
    <t>PHYE000511体育健康课程Ⅱ[必][0.5学分]</t>
    <phoneticPr fontId="1" type="noConversion"/>
  </si>
  <si>
    <t>平均分</t>
    <phoneticPr fontId="1" type="noConversion"/>
  </si>
  <si>
    <t>ELEC005112MCU原理及现代电子系统(含实验)[必][4.0学分]</t>
    <phoneticPr fontId="1" type="noConversion"/>
  </si>
  <si>
    <t>ELEC009212城轨交通供电系统及其自动化[必][3.0学分]</t>
    <phoneticPr fontId="1" type="noConversion"/>
  </si>
  <si>
    <t>ELEC009412城轨交通牵引系统及控制(含实验)[必][3.0学分]</t>
    <phoneticPr fontId="1" type="noConversion"/>
  </si>
  <si>
    <t>ELEC009312电磁悬浮与线性驱动(含实验)[必][2.0学分]</t>
    <phoneticPr fontId="1" type="noConversion"/>
  </si>
  <si>
    <t>ELEC009712城轨综合监控技术[限][2.0学分]</t>
    <phoneticPr fontId="1" type="noConversion"/>
  </si>
  <si>
    <t>ELEC009112检测技术与故障诊断[限][2.0学分]</t>
    <phoneticPr fontId="1" type="noConversion"/>
  </si>
  <si>
    <t>ELEC008912牵引电机与电器[限][2.0学分]</t>
    <phoneticPr fontId="1" type="noConversion"/>
  </si>
  <si>
    <t>总学分数</t>
    <phoneticPr fontId="1" type="noConversion"/>
  </si>
  <si>
    <t>加权平均分</t>
    <phoneticPr fontId="1" type="noConversion"/>
  </si>
  <si>
    <t>ELEC005612自动控制原理B[必][2.0学分]</t>
    <phoneticPr fontId="1" type="noConversion"/>
  </si>
  <si>
    <t>MECE003012工程传热学[必][2.0学分]</t>
    <phoneticPr fontId="1" type="noConversion"/>
  </si>
  <si>
    <t>ELEC009812半导体材料[必][2.0学分]</t>
    <phoneticPr fontId="1" type="noConversion"/>
  </si>
  <si>
    <t>PHYS001312量子力学B[必][2.0学分]</t>
    <phoneticPr fontId="1" type="noConversion"/>
  </si>
  <si>
    <t>ELEC005712数字逻辑设计及应用[必][2.0学分]</t>
    <phoneticPr fontId="1" type="noConversion"/>
  </si>
  <si>
    <t>PHYS002412半导体物理[必][3.0学分]</t>
    <phoneticPr fontId="1" type="noConversion"/>
  </si>
  <si>
    <t>ELEC010212功率半导体器件封装设计[必][4.0学分]</t>
    <phoneticPr fontId="1" type="noConversion"/>
  </si>
  <si>
    <t>ELEC010112功率半导体器件工艺[必][4.0学分]</t>
    <phoneticPr fontId="1" type="noConversion"/>
  </si>
  <si>
    <t>ELEC010012功率半导体器件原理[必][3.0学分]</t>
    <phoneticPr fontId="1" type="noConversion"/>
  </si>
  <si>
    <t>PHYS009912固体物理B[必][2.0学分]</t>
    <phoneticPr fontId="1" type="noConversion"/>
  </si>
  <si>
    <t>体育均分</t>
    <phoneticPr fontId="1" type="noConversion"/>
  </si>
  <si>
    <t>曹昭祺</t>
    <phoneticPr fontId="1" type="noConversion"/>
  </si>
  <si>
    <t>ELEC010713生产实习[必][3.0学分]</t>
  </si>
  <si>
    <t>ELEC010713生产实习[必][3.0学分]</t>
    <phoneticPr fontId="1" type="noConversion"/>
  </si>
  <si>
    <t>ELEC014712电力系统分析B(含实验)[必][3.0学分]</t>
    <phoneticPr fontId="1" type="noConversion"/>
  </si>
  <si>
    <t>ELEC015212城轨供变电技术(含低压配电)[必][2.0学分]</t>
    <phoneticPr fontId="1" type="noConversion"/>
  </si>
  <si>
    <t>ELEC015012城轨供电系统(含实验)[必][3.0学分]</t>
    <phoneticPr fontId="1" type="noConversion"/>
  </si>
  <si>
    <t>ELEC014812城轨供电系统继电保护原理(含实验)[必][3.0学分]</t>
    <phoneticPr fontId="1" type="noConversion"/>
  </si>
  <si>
    <t>ELEC015112城轨监控技术(含实验)[必][2.0学分]</t>
    <phoneticPr fontId="1" type="noConversion"/>
  </si>
  <si>
    <t>ELEC014912接触网工程(含实验)[必][3.0学分]</t>
    <phoneticPr fontId="1" type="noConversion"/>
  </si>
  <si>
    <t>4</t>
    <phoneticPr fontId="1" type="noConversion"/>
  </si>
  <si>
    <t>ELEC011912数字信号处理(含实验)[必][3.0学分]</t>
  </si>
  <si>
    <t>ELEC012112通信原理(含实验)[必][3.0学分]</t>
  </si>
  <si>
    <t>ELEC012012微机原理(含实验)[必][4.0学分]</t>
  </si>
  <si>
    <t>ELEC012612传感器与信号检测技术(含实验)[限][2.0学分]</t>
  </si>
  <si>
    <t>ELEC012812电子设计自动化(含实验)[限][2.0学分]</t>
  </si>
  <si>
    <t>ELEC012712人工智能与机器学习[限][3.0学分]</t>
  </si>
  <si>
    <t>ELEC012312计算机网络(含实验)[必][3.0学分]</t>
  </si>
  <si>
    <t>学分</t>
    <phoneticPr fontId="12" type="noConversion"/>
  </si>
  <si>
    <t>ELEC012212嵌入式系统及应用(含实验)[必][3.0学分]</t>
  </si>
  <si>
    <t>ELEC012412通信电路[必][2.0学分]</t>
    <phoneticPr fontId="12" type="noConversion"/>
  </si>
  <si>
    <t>ELEC012912机器人控制(含实验)[限][3.0学分]</t>
  </si>
  <si>
    <t>ELEC013012智能自主系统[限][3.0学分]</t>
  </si>
  <si>
    <t>自选一</t>
    <phoneticPr fontId="12" type="noConversion"/>
  </si>
  <si>
    <t>自选二</t>
    <phoneticPr fontId="12" type="noConversion"/>
  </si>
  <si>
    <t>自选三</t>
    <phoneticPr fontId="12" type="noConversion"/>
  </si>
  <si>
    <t>自选四</t>
    <phoneticPr fontId="12" type="noConversion"/>
  </si>
  <si>
    <t>总学分</t>
  </si>
  <si>
    <t>不及格科目数</t>
  </si>
  <si>
    <t>PHYE000511体育健康课程Ⅰ??[必][0.5学分]</t>
  </si>
  <si>
    <t>体育平均分</t>
    <phoneticPr fontId="12" type="noConversion"/>
  </si>
  <si>
    <t>施扑丽</t>
  </si>
  <si>
    <t>电子(机器人)2019-01班</t>
  </si>
  <si>
    <t>张骁哲</t>
  </si>
  <si>
    <t>陈思慧</t>
  </si>
  <si>
    <t>孙渔喜</t>
  </si>
  <si>
    <t>张斌</t>
  </si>
  <si>
    <t>李蕊</t>
  </si>
  <si>
    <t>高斯帖</t>
  </si>
  <si>
    <t>胡廷文</t>
  </si>
  <si>
    <t>周懿</t>
  </si>
  <si>
    <t>王玉琪</t>
  </si>
  <si>
    <t>王顺</t>
  </si>
  <si>
    <t>宋振榑</t>
  </si>
  <si>
    <t>李嘉琦</t>
  </si>
  <si>
    <t>张文浩</t>
  </si>
  <si>
    <t>刘凯</t>
  </si>
  <si>
    <t>张淮益</t>
  </si>
  <si>
    <t>金科</t>
  </si>
  <si>
    <t>叶钰雯</t>
  </si>
  <si>
    <t>万彦谷</t>
  </si>
  <si>
    <t>杨欣龙</t>
  </si>
  <si>
    <t>王圣亚</t>
  </si>
  <si>
    <t>刘仁焕</t>
  </si>
  <si>
    <t>阿合马拉丽·爱尔肯</t>
  </si>
  <si>
    <t>陈紫琪</t>
  </si>
  <si>
    <t>李天宇</t>
  </si>
  <si>
    <t>于露</t>
  </si>
  <si>
    <t>薛皓天</t>
  </si>
  <si>
    <t>唐宇航</t>
  </si>
  <si>
    <t>ELEC013112数字图像处理与计算机视觉(含实验)[限][3.0学分]</t>
  </si>
  <si>
    <t>ELEC012412通信电路[必][2.0学分]</t>
  </si>
  <si>
    <t>ELEC013312大数据技术(含数据库)[限][2.0学分]</t>
  </si>
  <si>
    <t>ELEC013412计算机图形学(含实验)[限][2.0学分]</t>
  </si>
  <si>
    <t>ELEC013212智能控制技术[限][2.0学分]</t>
  </si>
  <si>
    <t>自选五</t>
    <phoneticPr fontId="12" type="noConversion"/>
  </si>
  <si>
    <t>自选六</t>
    <phoneticPr fontId="12" type="noConversion"/>
  </si>
  <si>
    <t>方心</t>
  </si>
  <si>
    <t>电子(人工)2019-01班</t>
  </si>
  <si>
    <t>金杰</t>
  </si>
  <si>
    <t>朱晨杰</t>
  </si>
  <si>
    <t>颜绍程</t>
  </si>
  <si>
    <t>罗彬欣</t>
  </si>
  <si>
    <t>李少晗</t>
  </si>
  <si>
    <t>郑闯</t>
  </si>
  <si>
    <t>张山峰</t>
  </si>
  <si>
    <t>刘柏森</t>
  </si>
  <si>
    <t>周丽霞</t>
  </si>
  <si>
    <t>韦龙</t>
  </si>
  <si>
    <t>吴俊锦</t>
  </si>
  <si>
    <t>何思源</t>
  </si>
  <si>
    <t>翟志强</t>
  </si>
  <si>
    <t>聂常鑫</t>
  </si>
  <si>
    <t>朱畅畅</t>
  </si>
  <si>
    <t>吕闻龙</t>
  </si>
  <si>
    <t>黄良语</t>
  </si>
  <si>
    <t>宋浦瑄</t>
  </si>
  <si>
    <t>唐光鸿</t>
  </si>
  <si>
    <t>李雷雨</t>
  </si>
  <si>
    <t>戴思棋</t>
  </si>
  <si>
    <t>张伟龙</t>
  </si>
  <si>
    <t>钟行</t>
  </si>
  <si>
    <t>吴柯润</t>
  </si>
  <si>
    <t>代万超</t>
  </si>
  <si>
    <t>孙绍杰</t>
  </si>
  <si>
    <t>黎振宇</t>
  </si>
  <si>
    <t>覃继佳乐</t>
  </si>
  <si>
    <t>冯彦州</t>
  </si>
  <si>
    <t>ELEC013512电机拖动基础(含实验)[限][2.0学分]</t>
  </si>
  <si>
    <t>ELEC013612电力电子技术B(含实验)[限][2.0学分]</t>
  </si>
  <si>
    <t>ELEC013812列车运行控制技术[限][2.0学分]</t>
  </si>
  <si>
    <t>ELEC013712铁路信息系统架构[限][2.0学分]</t>
  </si>
  <si>
    <t>ELEC008612现场总线与列车网络控制(含实验)[必][2.0学分]</t>
  </si>
  <si>
    <t>刘姣</t>
  </si>
  <si>
    <t>电子(轨道)2019-01班</t>
  </si>
  <si>
    <t>冯元</t>
  </si>
  <si>
    <t>危爽</t>
  </si>
  <si>
    <t>游放虹</t>
  </si>
  <si>
    <t>王尔聪</t>
  </si>
  <si>
    <t>金响</t>
  </si>
  <si>
    <t>范宇晨</t>
  </si>
  <si>
    <t>孙硕</t>
  </si>
  <si>
    <t>代雨航</t>
  </si>
  <si>
    <t>黄俊超</t>
  </si>
  <si>
    <t>张梓豪</t>
  </si>
  <si>
    <t>曾沁仪</t>
  </si>
  <si>
    <t>高原</t>
  </si>
  <si>
    <t>刘宇鑫</t>
  </si>
  <si>
    <t>符旭韬</t>
  </si>
  <si>
    <t>刘丰超</t>
  </si>
  <si>
    <t>张子阳</t>
  </si>
  <si>
    <t>发展性加分</t>
    <phoneticPr fontId="1" type="noConversion"/>
  </si>
  <si>
    <t>ELEC005112MCU原理及现代电子系统(含实验)[必][4.0学分]</t>
  </si>
  <si>
    <t>学分</t>
    <phoneticPr fontId="15" type="noConversion"/>
  </si>
  <si>
    <t>ELEC009212城轨交通供电系统及其自动化[必][3.0学分]</t>
  </si>
  <si>
    <t>ELEC009412城轨交通牵引系统及控制(含实验)[必][3.0学分]</t>
  </si>
  <si>
    <t>ELEC004512单片机原理(含实验)[必][2.0学分]</t>
  </si>
  <si>
    <t>ELEC009312电磁悬浮与线性驱动(含实验)[必][2.0学分]</t>
  </si>
  <si>
    <t>ELEC005012电机学AⅡ(含实验)[必][2.0学分]</t>
  </si>
  <si>
    <t>ELEC004012电力电子技术A(含实验)[必][4.0学分]</t>
  </si>
  <si>
    <t>ELEC008712电力电子装置与控制[必][2.0学分]</t>
  </si>
  <si>
    <t>ELEC008112电力牵引传动与控制(含实验)[必][2.0学分]</t>
  </si>
  <si>
    <t>ELEC005212电力系统分析B[必][3.0学分]</t>
  </si>
  <si>
    <t>ELEC006912电力系统暂态分析(含实验)[必][2.0学分]</t>
  </si>
  <si>
    <t>ELEC006812发电厂电气部分(含实验)[必][3.0学分]</t>
  </si>
  <si>
    <t>ELEC008312计算机辅助电机设计实训[必][2.0学分]</t>
  </si>
  <si>
    <t>ELEC005312计算机网络与通信[必][2.0学分]</t>
  </si>
  <si>
    <t>ELEC009712城轨综合监控技术[限][2.0学分]</t>
  </si>
  <si>
    <t>ELEC007412电力电子技术在电力系统中的应用[限][2.0学分]</t>
  </si>
  <si>
    <t>ELEC009012电力电子系统建模与仿真[限][2.0学分]</t>
  </si>
  <si>
    <t>ELEC007312电力系统自动化[限][2.0学分]</t>
  </si>
  <si>
    <t>ELEC007512电气设备状态监测(含实验)[限][2.0学分]</t>
  </si>
  <si>
    <t>ELEC008812计算机控制系统[限][2.0学分]</t>
  </si>
  <si>
    <t>ELEC009112检测技术与故障诊断[限][2.0学分]</t>
  </si>
  <si>
    <t>ELEC008912牵引电机与电器[限][2.0学分]</t>
  </si>
  <si>
    <t>CIVE021812铁道基础设施概论[限][2.0学分]</t>
  </si>
  <si>
    <t>选修1</t>
    <phoneticPr fontId="15" type="noConversion"/>
  </si>
  <si>
    <t>选修2</t>
    <phoneticPr fontId="15" type="noConversion"/>
  </si>
  <si>
    <t>选修3</t>
    <phoneticPr fontId="15" type="noConversion"/>
  </si>
  <si>
    <t>选修4</t>
    <phoneticPr fontId="15" type="noConversion"/>
  </si>
  <si>
    <t>总学分</t>
    <phoneticPr fontId="15" type="noConversion"/>
  </si>
  <si>
    <t>加权平均分</t>
    <phoneticPr fontId="15" type="noConversion"/>
  </si>
  <si>
    <t>PHYE000511体育健康课程Ⅰ??[必][0.5学分]</t>
    <phoneticPr fontId="15" type="noConversion"/>
  </si>
  <si>
    <t>PHYE000611体育健康课程Ⅱ[必][0.5学分]</t>
    <phoneticPr fontId="15" type="noConversion"/>
  </si>
  <si>
    <t>体育均分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</si>
</sst>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0_ "/>
    <numFmt numFmtId="178" formatCode="0.00_);[Red]\(0.00\)"/>
    <numFmt numFmtId="179" formatCode="0.000"/>
  </numFmts>
  <fonts count="1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color rgb="FFFF0000"/>
      <name val="微软雅黑"/>
      <family val="2"/>
      <charset val="134"/>
    </font>
    <font>
      <sz val="11"/>
      <name val="等线"/>
      <family val="3"/>
      <charset val="134"/>
      <scheme val="minor"/>
    </font>
    <font>
      <sz val="12"/>
      <color rgb="FF000000"/>
      <name val="微软雅黑"/>
      <family val="2"/>
      <charset val="134"/>
    </font>
    <font>
      <b/>
      <sz val="10"/>
      <color theme="1"/>
      <name val="等线"/>
      <family val="3"/>
      <charset val="134"/>
      <scheme val="minor"/>
    </font>
    <font>
      <b/>
      <sz val="11"/>
      <color theme="1"/>
      <name val="Microsoft YaHei Light"/>
      <family val="2"/>
      <charset val="134"/>
    </font>
    <font>
      <b/>
      <sz val="12"/>
      <color theme="1"/>
      <name val="微软雅黑"/>
      <family val="2"/>
      <charset val="134"/>
    </font>
    <font>
      <sz val="9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b/>
      <sz val="10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0F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0" fillId="3" borderId="0" xfId="0" applyFill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8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0" fillId="0" borderId="0" xfId="0" applyAlignment="1"/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5" fillId="0" borderId="1" xfId="0" applyFont="1" applyBorder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76" fontId="0" fillId="3" borderId="0" xfId="0" applyNumberFormat="1" applyFill="1">
      <alignment vertical="center"/>
    </xf>
    <xf numFmtId="177" fontId="3" fillId="2" borderId="1" xfId="0" applyNumberFormat="1" applyFont="1" applyFill="1" applyBorder="1" applyAlignment="1">
      <alignment horizontal="center" vertical="center" wrapText="1"/>
    </xf>
    <xf numFmtId="177" fontId="0" fillId="3" borderId="0" xfId="0" applyNumberFormat="1" applyFill="1">
      <alignment vertical="center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7" fontId="0" fillId="0" borderId="0" xfId="0" applyNumberFormat="1" applyAlignment="1"/>
    <xf numFmtId="177" fontId="8" fillId="0" borderId="1" xfId="0" applyNumberFormat="1" applyFont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177" fontId="11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177" fontId="11" fillId="2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77" fontId="5" fillId="0" borderId="2" xfId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5" borderId="0" xfId="0" applyFill="1">
      <alignment vertical="center"/>
    </xf>
    <xf numFmtId="0" fontId="13" fillId="4" borderId="2" xfId="0" applyFont="1" applyFill="1" applyBorder="1" applyAlignment="1">
      <alignment horizontal="center" vertical="center" wrapText="1"/>
    </xf>
    <xf numFmtId="179" fontId="13" fillId="4" borderId="2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0" fillId="0" borderId="0" xfId="0" applyBorder="1" applyAlignment="1"/>
  </cellXfs>
  <cellStyles count="2">
    <cellStyle name="常规" xfId="0" builtinId="0"/>
    <cellStyle name="常规 2" xfId="1" xr:uid="{21708909-B1F3-4FEE-8486-E56D1B559FE7}"/>
  </cellStyles>
  <dxfs count="1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7B4C-2607-41CC-AF0B-AF3BA7F72CE8}">
  <dimension ref="A1:CH69"/>
  <sheetViews>
    <sheetView zoomScale="85" zoomScaleNormal="85" workbookViewId="0">
      <selection activeCell="J12" sqref="J12"/>
    </sheetView>
  </sheetViews>
  <sheetFormatPr defaultColWidth="8.625" defaultRowHeight="17.25" x14ac:dyDescent="0.2"/>
  <cols>
    <col min="1" max="1" width="5.375" style="7" bestFit="1" customWidth="1"/>
    <col min="2" max="2" width="13.375" style="7" bestFit="1" customWidth="1"/>
    <col min="3" max="3" width="9.375" style="7" bestFit="1" customWidth="1"/>
    <col min="4" max="4" width="5.375" style="7" bestFit="1" customWidth="1"/>
    <col min="5" max="5" width="21.375" style="7" bestFit="1" customWidth="1"/>
    <col min="6" max="6" width="20.875" style="7" customWidth="1"/>
    <col min="7" max="7" width="5.25" style="9" customWidth="1"/>
    <col min="8" max="8" width="26" style="7" customWidth="1"/>
    <col min="9" max="9" width="5.25" style="9" customWidth="1"/>
    <col min="10" max="10" width="26" style="7" customWidth="1"/>
    <col min="11" max="11" width="5.25" style="9" customWidth="1"/>
    <col min="12" max="12" width="24.625" style="7" customWidth="1"/>
    <col min="13" max="13" width="5.25" style="9" customWidth="1"/>
    <col min="14" max="14" width="23.375" style="7" customWidth="1"/>
    <col min="15" max="15" width="5.25" style="9" customWidth="1"/>
    <col min="16" max="16" width="27.875" style="7" customWidth="1"/>
    <col min="17" max="17" width="5.25" style="9" customWidth="1"/>
    <col min="18" max="18" width="19.375" style="7" customWidth="1"/>
    <col min="19" max="19" width="6.625" style="9" customWidth="1"/>
    <col min="20" max="20" width="22.375" style="7" customWidth="1"/>
    <col min="21" max="21" width="5.25" style="9" customWidth="1"/>
    <col min="22" max="22" width="24.625" style="7" customWidth="1"/>
    <col min="23" max="23" width="7" style="7" customWidth="1"/>
    <col min="24" max="24" width="22.375" style="7" customWidth="1"/>
    <col min="25" max="25" width="6" style="7" customWidth="1"/>
    <col min="26" max="26" width="22.375" style="7" customWidth="1"/>
    <col min="27" max="27" width="7" style="7" customWidth="1"/>
    <col min="28" max="28" width="27.375" style="7" customWidth="1"/>
    <col min="29" max="29" width="4.625" style="7" customWidth="1"/>
    <col min="30" max="30" width="27.375" style="7" customWidth="1"/>
    <col min="31" max="31" width="5.375" style="7" customWidth="1"/>
    <col min="32" max="32" width="28.625" style="7" customWidth="1"/>
    <col min="33" max="33" width="4.625" style="9" customWidth="1"/>
    <col min="34" max="34" width="13.875" style="9" customWidth="1"/>
    <col min="35" max="35" width="4.625" style="9" customWidth="1"/>
    <col min="36" max="36" width="24.25" style="7" customWidth="1"/>
    <col min="37" max="37" width="4.875" style="9" customWidth="1"/>
    <col min="38" max="38" width="26.75" style="7" customWidth="1"/>
    <col min="39" max="39" width="6.125" style="9" customWidth="1"/>
    <col min="40" max="40" width="6.125" style="7" customWidth="1"/>
    <col min="41" max="41" width="6.125" style="10" customWidth="1"/>
    <col min="42" max="42" width="6.125" style="7" customWidth="1"/>
    <col min="43" max="43" width="6.125" style="10" customWidth="1"/>
    <col min="44" max="44" width="6.125" style="7" customWidth="1"/>
    <col min="45" max="45" width="6.125" style="10" customWidth="1"/>
    <col min="46" max="46" width="6.125" style="7" customWidth="1"/>
    <col min="47" max="47" width="6.125" style="10" customWidth="1"/>
    <col min="48" max="48" width="6.125" style="7" customWidth="1"/>
    <col min="49" max="49" width="6.125" style="10" customWidth="1"/>
    <col min="50" max="50" width="6.125" style="7" customWidth="1"/>
    <col min="51" max="51" width="6.125" style="10" customWidth="1"/>
    <col min="52" max="52" width="6.125" style="7" customWidth="1"/>
    <col min="53" max="53" width="6.125" style="10" customWidth="1"/>
    <col min="54" max="54" width="6.125" style="7" customWidth="1"/>
    <col min="55" max="55" width="6.125" style="10" customWidth="1"/>
    <col min="56" max="56" width="6.125" style="7" customWidth="1"/>
    <col min="57" max="57" width="6.125" style="10" customWidth="1"/>
    <col min="58" max="58" width="6.125" style="7" customWidth="1"/>
    <col min="59" max="59" width="6.125" style="10" customWidth="1"/>
    <col min="60" max="60" width="6.125" style="7" customWidth="1"/>
    <col min="61" max="61" width="6.125" style="10" customWidth="1"/>
    <col min="62" max="62" width="6.125" style="7" customWidth="1"/>
    <col min="63" max="63" width="13.875" style="33" bestFit="1" customWidth="1"/>
    <col min="64" max="65" width="9.375" style="7" bestFit="1" customWidth="1"/>
    <col min="66" max="66" width="7.375" style="35" bestFit="1" customWidth="1"/>
    <col min="67" max="16384" width="8.625" style="7"/>
  </cols>
  <sheetData>
    <row r="1" spans="1:83" s="30" customFormat="1" ht="110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108</v>
      </c>
      <c r="G1" s="1" t="s">
        <v>6</v>
      </c>
      <c r="H1" s="1" t="s">
        <v>448</v>
      </c>
      <c r="I1" s="1" t="s">
        <v>6</v>
      </c>
      <c r="J1" s="1" t="s">
        <v>16</v>
      </c>
      <c r="K1" s="1" t="s">
        <v>6</v>
      </c>
      <c r="L1" s="1" t="s">
        <v>17</v>
      </c>
      <c r="M1" s="1" t="s">
        <v>6</v>
      </c>
      <c r="N1" s="1" t="s">
        <v>18</v>
      </c>
      <c r="O1" s="1" t="s">
        <v>6</v>
      </c>
      <c r="P1" s="1" t="s">
        <v>5</v>
      </c>
      <c r="Q1" s="1" t="s">
        <v>6</v>
      </c>
      <c r="R1" s="1" t="s">
        <v>7</v>
      </c>
      <c r="S1" s="1" t="s">
        <v>6</v>
      </c>
      <c r="T1" s="1" t="s">
        <v>8</v>
      </c>
      <c r="U1" s="1" t="s">
        <v>6</v>
      </c>
      <c r="V1" s="1" t="s">
        <v>19</v>
      </c>
      <c r="W1" s="1" t="s">
        <v>6</v>
      </c>
      <c r="X1" s="1" t="s">
        <v>20</v>
      </c>
      <c r="Y1" s="1" t="s">
        <v>6</v>
      </c>
      <c r="Z1" s="1" t="s">
        <v>21</v>
      </c>
      <c r="AA1" s="1" t="s">
        <v>6</v>
      </c>
      <c r="AB1" s="1" t="s">
        <v>22</v>
      </c>
      <c r="AC1" s="1" t="s">
        <v>6</v>
      </c>
      <c r="AD1" s="1" t="s">
        <v>23</v>
      </c>
      <c r="AE1" s="55" t="s">
        <v>6</v>
      </c>
      <c r="AF1" s="1" t="s">
        <v>9</v>
      </c>
      <c r="AG1" s="1" t="s">
        <v>6</v>
      </c>
      <c r="AH1" s="1" t="s">
        <v>498</v>
      </c>
      <c r="AI1" s="1" t="s">
        <v>26</v>
      </c>
      <c r="AJ1" s="1" t="s">
        <v>10</v>
      </c>
      <c r="AK1" s="57" t="s">
        <v>6</v>
      </c>
      <c r="AL1" s="1" t="s">
        <v>24</v>
      </c>
      <c r="AM1" s="1" t="s">
        <v>6</v>
      </c>
      <c r="AN1" s="1" t="s">
        <v>25</v>
      </c>
      <c r="AO1" s="1" t="s">
        <v>26</v>
      </c>
      <c r="AP1" s="1" t="s">
        <v>27</v>
      </c>
      <c r="AQ1" s="1" t="s">
        <v>6</v>
      </c>
      <c r="AR1" s="1" t="s">
        <v>28</v>
      </c>
      <c r="AS1" s="1" t="s">
        <v>6</v>
      </c>
      <c r="AT1" s="1" t="s">
        <v>29</v>
      </c>
      <c r="AU1" s="1" t="s">
        <v>6</v>
      </c>
      <c r="AV1" s="1" t="s">
        <v>30</v>
      </c>
      <c r="AW1" s="1" t="s">
        <v>6</v>
      </c>
      <c r="AX1" s="1" t="s">
        <v>31</v>
      </c>
      <c r="AY1" s="1" t="s">
        <v>6</v>
      </c>
      <c r="AZ1" s="1" t="s">
        <v>32</v>
      </c>
      <c r="BA1" s="1" t="s">
        <v>6</v>
      </c>
      <c r="BB1" s="1" t="s">
        <v>33</v>
      </c>
      <c r="BC1" s="1" t="s">
        <v>26</v>
      </c>
      <c r="BD1" s="1" t="s">
        <v>34</v>
      </c>
      <c r="BE1" s="1" t="s">
        <v>6</v>
      </c>
      <c r="BF1" s="1" t="s">
        <v>35</v>
      </c>
      <c r="BG1" s="1" t="s">
        <v>6</v>
      </c>
      <c r="BH1" s="1" t="s">
        <v>36</v>
      </c>
      <c r="BI1" s="1" t="s">
        <v>6</v>
      </c>
      <c r="BJ1" s="1" t="s">
        <v>37</v>
      </c>
      <c r="BK1" s="31" t="s">
        <v>484</v>
      </c>
      <c r="BL1" s="55" t="s">
        <v>39</v>
      </c>
      <c r="BM1" s="1" t="s">
        <v>11</v>
      </c>
      <c r="BN1" s="34" t="s">
        <v>40</v>
      </c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</row>
    <row r="2" spans="1:83" s="24" customFormat="1" ht="17.45" customHeight="1" x14ac:dyDescent="0.2">
      <c r="A2" s="20">
        <v>1</v>
      </c>
      <c r="B2" s="20">
        <v>2019114157</v>
      </c>
      <c r="C2" s="20" t="s">
        <v>43</v>
      </c>
      <c r="D2" s="20" t="s">
        <v>13</v>
      </c>
      <c r="E2" s="20" t="s">
        <v>44</v>
      </c>
      <c r="F2" s="20">
        <v>93</v>
      </c>
      <c r="G2" s="8">
        <v>2</v>
      </c>
      <c r="H2" s="20">
        <v>95</v>
      </c>
      <c r="I2" s="8">
        <v>4</v>
      </c>
      <c r="J2" s="20">
        <v>90</v>
      </c>
      <c r="K2" s="8">
        <v>4</v>
      </c>
      <c r="L2" s="20">
        <v>90</v>
      </c>
      <c r="M2" s="8">
        <v>3</v>
      </c>
      <c r="N2" s="20">
        <v>83</v>
      </c>
      <c r="O2" s="8">
        <v>3</v>
      </c>
      <c r="P2" s="20">
        <v>74</v>
      </c>
      <c r="Q2" s="8">
        <v>3</v>
      </c>
      <c r="R2" s="20">
        <v>97</v>
      </c>
      <c r="S2" s="8">
        <v>0</v>
      </c>
      <c r="T2" s="20">
        <v>96</v>
      </c>
      <c r="U2" s="8">
        <v>4</v>
      </c>
      <c r="V2" s="20">
        <v>97</v>
      </c>
      <c r="W2" s="8">
        <v>3</v>
      </c>
      <c r="X2" s="20">
        <v>98</v>
      </c>
      <c r="Y2" s="8">
        <v>2</v>
      </c>
      <c r="Z2" s="20">
        <v>92.3</v>
      </c>
      <c r="AA2" s="8">
        <v>2</v>
      </c>
      <c r="AB2" s="20">
        <v>95</v>
      </c>
      <c r="AC2" s="8">
        <v>3</v>
      </c>
      <c r="AD2" s="63">
        <v>93</v>
      </c>
      <c r="AE2" s="56">
        <v>3</v>
      </c>
      <c r="AF2" s="20">
        <v>82</v>
      </c>
      <c r="AG2" s="8">
        <v>2</v>
      </c>
      <c r="AH2" s="20">
        <v>95</v>
      </c>
      <c r="AI2" s="20">
        <v>3</v>
      </c>
      <c r="AJ2" s="20">
        <v>93</v>
      </c>
      <c r="AK2" s="58">
        <v>0</v>
      </c>
      <c r="AL2" s="20">
        <v>99</v>
      </c>
      <c r="AM2" s="8">
        <v>2</v>
      </c>
      <c r="AN2" s="22">
        <v>100</v>
      </c>
      <c r="AO2" s="23">
        <v>5</v>
      </c>
      <c r="AP2" s="101">
        <v>93</v>
      </c>
      <c r="AQ2" s="101">
        <v>5</v>
      </c>
      <c r="AR2" s="22"/>
      <c r="AS2" s="23"/>
      <c r="AT2" s="22"/>
      <c r="AU2" s="23"/>
      <c r="AV2" s="22"/>
      <c r="AW2" s="23"/>
      <c r="AX2" s="22"/>
      <c r="AY2" s="23"/>
      <c r="AZ2" s="22"/>
      <c r="BA2" s="23"/>
      <c r="BB2" s="22"/>
      <c r="BC2" s="23"/>
      <c r="BD2" s="22"/>
      <c r="BE2" s="23"/>
      <c r="BF2" s="22"/>
      <c r="BG2" s="23"/>
      <c r="BH2" s="22"/>
      <c r="BI2" s="23"/>
      <c r="BJ2" s="20">
        <f t="shared" ref="BJ2:BJ33" si="0">G2+I2+K2+M2+O2+Q2+S2+U2+W2+Y2+AA2+AC2+AE2+AG2+AI2+AK2+AM2+AO2+AQ2+AS2+AU2+AW2+AY2+BA2+BC2+BE2+BG2+BI2</f>
        <v>53</v>
      </c>
      <c r="BK2" s="32">
        <f t="shared" ref="BK2:BK33" si="1">(F2*G2+H2*I2+J2*K2+L2*M2+N2*O2+P2*Q2+R2*S2+T2*U2+V2*W2+X2*Y2+Z2*AA2+AB2*AC2+AD2*AE2+AF2*AG2+AH2*AI2+AJ2*AK2+AL2*AM2+AN2*AO2+AP2*AQ2+AR2*AS2+AT2*AU2+AV2*AW2+AX2*AY2+AZ2*BA2+BB2*BC2+BD2*BE2+BF2*BG2+BH2*BI2)/BJ2</f>
        <v>92.426415094339632</v>
      </c>
      <c r="BL2" s="61">
        <v>86</v>
      </c>
      <c r="BM2" s="20">
        <v>90</v>
      </c>
      <c r="BN2" s="62">
        <v>88</v>
      </c>
    </row>
    <row r="3" spans="1:83" s="24" customFormat="1" ht="17.45" customHeight="1" x14ac:dyDescent="0.2">
      <c r="A3" s="20">
        <v>2</v>
      </c>
      <c r="B3" s="20">
        <v>2019111826</v>
      </c>
      <c r="C3" s="20" t="s">
        <v>41</v>
      </c>
      <c r="D3" s="20" t="s">
        <v>13</v>
      </c>
      <c r="E3" s="20" t="s">
        <v>42</v>
      </c>
      <c r="F3" s="20">
        <v>96</v>
      </c>
      <c r="G3" s="8">
        <v>2</v>
      </c>
      <c r="H3" s="20">
        <v>91</v>
      </c>
      <c r="I3" s="8">
        <v>4</v>
      </c>
      <c r="J3" s="20">
        <v>87</v>
      </c>
      <c r="K3" s="8">
        <v>4</v>
      </c>
      <c r="L3" s="20">
        <v>98</v>
      </c>
      <c r="M3" s="8">
        <v>3</v>
      </c>
      <c r="N3" s="20">
        <v>91</v>
      </c>
      <c r="O3" s="8">
        <v>3</v>
      </c>
      <c r="P3" s="20">
        <v>82</v>
      </c>
      <c r="Q3" s="8">
        <v>3</v>
      </c>
      <c r="R3" s="20">
        <v>81</v>
      </c>
      <c r="S3" s="8">
        <v>0</v>
      </c>
      <c r="T3" s="20">
        <v>97</v>
      </c>
      <c r="U3" s="8">
        <v>4</v>
      </c>
      <c r="V3" s="20">
        <v>99</v>
      </c>
      <c r="W3" s="8">
        <v>3</v>
      </c>
      <c r="X3" s="20">
        <v>97</v>
      </c>
      <c r="Y3" s="8">
        <v>2</v>
      </c>
      <c r="Z3" s="20">
        <v>94.4</v>
      </c>
      <c r="AA3" s="8">
        <v>2</v>
      </c>
      <c r="AB3" s="20">
        <v>95</v>
      </c>
      <c r="AC3" s="8">
        <v>3</v>
      </c>
      <c r="AD3" s="21">
        <v>95</v>
      </c>
      <c r="AE3" s="56">
        <v>3</v>
      </c>
      <c r="AF3" s="20">
        <v>83</v>
      </c>
      <c r="AG3" s="8">
        <v>2</v>
      </c>
      <c r="AH3" s="20">
        <v>85</v>
      </c>
      <c r="AI3" s="20">
        <v>3</v>
      </c>
      <c r="AJ3" s="20">
        <v>93</v>
      </c>
      <c r="AK3" s="58">
        <v>0</v>
      </c>
      <c r="AL3" s="20">
        <v>90</v>
      </c>
      <c r="AM3" s="8">
        <v>2</v>
      </c>
      <c r="AN3" s="22"/>
      <c r="AO3" s="23"/>
      <c r="AP3" s="22"/>
      <c r="AQ3" s="23"/>
      <c r="AR3" s="22"/>
      <c r="AS3" s="23"/>
      <c r="AT3" s="22"/>
      <c r="AU3" s="23"/>
      <c r="AV3" s="22"/>
      <c r="AW3" s="23"/>
      <c r="AX3" s="22"/>
      <c r="AY3" s="23"/>
      <c r="AZ3" s="22"/>
      <c r="BA3" s="23"/>
      <c r="BB3" s="22"/>
      <c r="BC3" s="23"/>
      <c r="BD3" s="22"/>
      <c r="BE3" s="23"/>
      <c r="BF3" s="22"/>
      <c r="BG3" s="23"/>
      <c r="BH3" s="22"/>
      <c r="BI3" s="23"/>
      <c r="BJ3" s="20">
        <f t="shared" si="0"/>
        <v>43</v>
      </c>
      <c r="BK3" s="32">
        <f t="shared" si="1"/>
        <v>91.995348837209306</v>
      </c>
      <c r="BL3" s="61">
        <v>86</v>
      </c>
      <c r="BM3" s="20">
        <v>99</v>
      </c>
      <c r="BN3" s="62">
        <v>92.5</v>
      </c>
    </row>
    <row r="4" spans="1:83" s="24" customFormat="1" ht="17.45" customHeight="1" x14ac:dyDescent="0.2">
      <c r="A4" s="20">
        <v>3</v>
      </c>
      <c r="B4" s="20">
        <v>2019111733</v>
      </c>
      <c r="C4" s="20" t="s">
        <v>45</v>
      </c>
      <c r="D4" s="20" t="s">
        <v>13</v>
      </c>
      <c r="E4" s="20" t="s">
        <v>46</v>
      </c>
      <c r="F4" s="20">
        <v>91</v>
      </c>
      <c r="G4" s="8">
        <v>2</v>
      </c>
      <c r="H4" s="20">
        <v>85</v>
      </c>
      <c r="I4" s="8">
        <v>4</v>
      </c>
      <c r="J4" s="20">
        <v>84</v>
      </c>
      <c r="K4" s="8">
        <v>4</v>
      </c>
      <c r="L4" s="20">
        <v>91</v>
      </c>
      <c r="M4" s="8">
        <v>3</v>
      </c>
      <c r="N4" s="20">
        <v>90</v>
      </c>
      <c r="O4" s="8">
        <v>3</v>
      </c>
      <c r="P4" s="20">
        <v>88</v>
      </c>
      <c r="Q4" s="8">
        <v>3</v>
      </c>
      <c r="R4" s="20">
        <v>85</v>
      </c>
      <c r="S4" s="8">
        <v>0</v>
      </c>
      <c r="T4" s="20">
        <v>96</v>
      </c>
      <c r="U4" s="8">
        <v>4</v>
      </c>
      <c r="V4" s="20">
        <v>96</v>
      </c>
      <c r="W4" s="8">
        <v>3</v>
      </c>
      <c r="X4" s="20">
        <v>94</v>
      </c>
      <c r="Y4" s="8">
        <v>2</v>
      </c>
      <c r="Z4" s="8">
        <v>98</v>
      </c>
      <c r="AA4" s="8">
        <v>2</v>
      </c>
      <c r="AB4" s="20">
        <v>90</v>
      </c>
      <c r="AC4" s="8">
        <v>3</v>
      </c>
      <c r="AD4" s="21">
        <v>91</v>
      </c>
      <c r="AE4" s="56">
        <v>3</v>
      </c>
      <c r="AF4" s="20">
        <v>88</v>
      </c>
      <c r="AG4" s="8">
        <v>2</v>
      </c>
      <c r="AH4" s="20">
        <v>95</v>
      </c>
      <c r="AI4" s="20">
        <v>3</v>
      </c>
      <c r="AJ4" s="20">
        <v>93</v>
      </c>
      <c r="AK4" s="58">
        <v>0</v>
      </c>
      <c r="AL4" s="20">
        <v>98</v>
      </c>
      <c r="AM4" s="8">
        <v>2</v>
      </c>
      <c r="AN4" s="22"/>
      <c r="AO4" s="23"/>
      <c r="AP4" s="22"/>
      <c r="AQ4" s="23"/>
      <c r="AR4" s="22"/>
      <c r="AS4" s="23"/>
      <c r="AT4" s="22"/>
      <c r="AU4" s="23"/>
      <c r="AV4" s="22"/>
      <c r="AW4" s="23"/>
      <c r="AX4" s="22"/>
      <c r="AY4" s="23"/>
      <c r="AZ4" s="22"/>
      <c r="BA4" s="23"/>
      <c r="BB4" s="22"/>
      <c r="BC4" s="23"/>
      <c r="BD4" s="22"/>
      <c r="BE4" s="23"/>
      <c r="BF4" s="22"/>
      <c r="BG4" s="23"/>
      <c r="BH4" s="22"/>
      <c r="BI4" s="23"/>
      <c r="BJ4" s="20">
        <f t="shared" si="0"/>
        <v>43</v>
      </c>
      <c r="BK4" s="32">
        <f t="shared" si="1"/>
        <v>91.186046511627907</v>
      </c>
      <c r="BL4" s="61">
        <v>86</v>
      </c>
      <c r="BM4" s="20">
        <v>97.5</v>
      </c>
      <c r="BN4" s="62">
        <v>91.75</v>
      </c>
    </row>
    <row r="5" spans="1:83" s="24" customFormat="1" ht="17.45" customHeight="1" x14ac:dyDescent="0.2">
      <c r="A5" s="20">
        <v>4</v>
      </c>
      <c r="B5" s="20">
        <v>2019111775</v>
      </c>
      <c r="C5" s="20" t="s">
        <v>48</v>
      </c>
      <c r="D5" s="20" t="s">
        <v>13</v>
      </c>
      <c r="E5" s="20" t="s">
        <v>42</v>
      </c>
      <c r="F5" s="20">
        <v>87</v>
      </c>
      <c r="G5" s="8">
        <v>2</v>
      </c>
      <c r="H5" s="20">
        <v>94</v>
      </c>
      <c r="I5" s="8">
        <v>4</v>
      </c>
      <c r="J5" s="20">
        <v>88</v>
      </c>
      <c r="K5" s="8">
        <v>4</v>
      </c>
      <c r="L5" s="20">
        <v>95</v>
      </c>
      <c r="M5" s="8">
        <v>3</v>
      </c>
      <c r="N5" s="20">
        <v>85</v>
      </c>
      <c r="O5" s="8">
        <v>3</v>
      </c>
      <c r="P5" s="20">
        <v>85</v>
      </c>
      <c r="Q5" s="8">
        <v>3</v>
      </c>
      <c r="R5" s="20">
        <v>93</v>
      </c>
      <c r="S5" s="8">
        <v>0</v>
      </c>
      <c r="T5" s="20">
        <v>88</v>
      </c>
      <c r="U5" s="8">
        <v>4</v>
      </c>
      <c r="V5" s="20">
        <v>90</v>
      </c>
      <c r="W5" s="8">
        <v>3</v>
      </c>
      <c r="X5" s="20">
        <v>96</v>
      </c>
      <c r="Y5" s="8">
        <v>2</v>
      </c>
      <c r="Z5" s="8">
        <v>95</v>
      </c>
      <c r="AA5" s="8">
        <v>2</v>
      </c>
      <c r="AB5" s="20">
        <v>90</v>
      </c>
      <c r="AC5" s="8">
        <v>3</v>
      </c>
      <c r="AD5" s="21">
        <v>89</v>
      </c>
      <c r="AE5" s="56">
        <v>3</v>
      </c>
      <c r="AF5" s="20">
        <v>87</v>
      </c>
      <c r="AG5" s="8">
        <v>2</v>
      </c>
      <c r="AH5" s="20">
        <v>95</v>
      </c>
      <c r="AI5" s="20">
        <v>3</v>
      </c>
      <c r="AJ5" s="20">
        <v>96</v>
      </c>
      <c r="AK5" s="58">
        <v>0</v>
      </c>
      <c r="AL5" s="20">
        <v>98</v>
      </c>
      <c r="AM5" s="8">
        <v>2</v>
      </c>
      <c r="AN5" s="22"/>
      <c r="AO5" s="23"/>
      <c r="AP5" s="22"/>
      <c r="AQ5" s="23"/>
      <c r="AR5" s="22"/>
      <c r="AS5" s="23"/>
      <c r="AT5" s="22"/>
      <c r="AU5" s="23"/>
      <c r="AV5" s="22"/>
      <c r="AW5" s="23"/>
      <c r="AX5" s="22"/>
      <c r="AY5" s="23"/>
      <c r="AZ5" s="22"/>
      <c r="BA5" s="23"/>
      <c r="BB5" s="22"/>
      <c r="BC5" s="23"/>
      <c r="BD5" s="22"/>
      <c r="BE5" s="23"/>
      <c r="BF5" s="22"/>
      <c r="BG5" s="23"/>
      <c r="BH5" s="22"/>
      <c r="BI5" s="23"/>
      <c r="BJ5" s="20">
        <f t="shared" si="0"/>
        <v>43</v>
      </c>
      <c r="BK5" s="32">
        <f t="shared" si="1"/>
        <v>90.534883720930239</v>
      </c>
      <c r="BL5" s="61">
        <v>83</v>
      </c>
      <c r="BM5" s="20">
        <v>95</v>
      </c>
      <c r="BN5" s="62">
        <v>89</v>
      </c>
    </row>
    <row r="6" spans="1:83" s="24" customFormat="1" ht="17.45" customHeight="1" x14ac:dyDescent="0.2">
      <c r="A6" s="20">
        <v>5</v>
      </c>
      <c r="B6" s="20">
        <v>2019111772</v>
      </c>
      <c r="C6" s="20" t="s">
        <v>47</v>
      </c>
      <c r="D6" s="20" t="s">
        <v>13</v>
      </c>
      <c r="E6" s="20" t="s">
        <v>42</v>
      </c>
      <c r="F6" s="20">
        <v>91</v>
      </c>
      <c r="G6" s="8">
        <v>2</v>
      </c>
      <c r="H6" s="20">
        <v>93</v>
      </c>
      <c r="I6" s="8">
        <v>4</v>
      </c>
      <c r="J6" s="20">
        <v>91</v>
      </c>
      <c r="K6" s="8">
        <v>4</v>
      </c>
      <c r="L6" s="20">
        <v>94</v>
      </c>
      <c r="M6" s="8">
        <v>3</v>
      </c>
      <c r="N6" s="20">
        <v>72</v>
      </c>
      <c r="O6" s="8">
        <v>3</v>
      </c>
      <c r="P6" s="20">
        <v>76</v>
      </c>
      <c r="Q6" s="8">
        <v>3</v>
      </c>
      <c r="R6" s="20">
        <v>98</v>
      </c>
      <c r="S6" s="8">
        <v>0</v>
      </c>
      <c r="T6" s="20">
        <v>93</v>
      </c>
      <c r="U6" s="8">
        <v>4</v>
      </c>
      <c r="V6" s="20">
        <v>98</v>
      </c>
      <c r="W6" s="8">
        <v>3</v>
      </c>
      <c r="X6" s="20">
        <v>98</v>
      </c>
      <c r="Y6" s="8">
        <v>2</v>
      </c>
      <c r="Z6" s="8">
        <v>95</v>
      </c>
      <c r="AA6" s="8">
        <v>2</v>
      </c>
      <c r="AB6" s="20">
        <v>92</v>
      </c>
      <c r="AC6" s="8">
        <v>3</v>
      </c>
      <c r="AD6" s="21">
        <v>87</v>
      </c>
      <c r="AE6" s="56">
        <v>3</v>
      </c>
      <c r="AF6" s="20">
        <v>91</v>
      </c>
      <c r="AG6" s="8">
        <v>2</v>
      </c>
      <c r="AH6" s="20">
        <v>85</v>
      </c>
      <c r="AI6" s="20">
        <v>3</v>
      </c>
      <c r="AJ6" s="20">
        <v>98</v>
      </c>
      <c r="AK6" s="58">
        <v>0</v>
      </c>
      <c r="AL6" s="20">
        <v>98</v>
      </c>
      <c r="AM6" s="8">
        <v>2</v>
      </c>
      <c r="AN6" s="22"/>
      <c r="AO6" s="23"/>
      <c r="AP6" s="22"/>
      <c r="AQ6" s="23"/>
      <c r="AR6" s="22"/>
      <c r="AS6" s="23"/>
      <c r="AT6" s="22"/>
      <c r="AU6" s="23"/>
      <c r="AV6" s="22"/>
      <c r="AW6" s="23"/>
      <c r="AX6" s="22"/>
      <c r="AY6" s="23"/>
      <c r="AZ6" s="22"/>
      <c r="BA6" s="23"/>
      <c r="BB6" s="22"/>
      <c r="BC6" s="23"/>
      <c r="BD6" s="22"/>
      <c r="BE6" s="23"/>
      <c r="BF6" s="22"/>
      <c r="BG6" s="23"/>
      <c r="BH6" s="22"/>
      <c r="BI6" s="23"/>
      <c r="BJ6" s="20">
        <f t="shared" si="0"/>
        <v>43</v>
      </c>
      <c r="BK6" s="32">
        <f t="shared" si="1"/>
        <v>89.906976744186053</v>
      </c>
      <c r="BL6" s="61">
        <v>82</v>
      </c>
      <c r="BM6" s="20">
        <v>90</v>
      </c>
      <c r="BN6" s="62">
        <v>86</v>
      </c>
    </row>
    <row r="7" spans="1:83" s="24" customFormat="1" ht="17.45" customHeight="1" x14ac:dyDescent="0.2">
      <c r="A7" s="20">
        <v>6</v>
      </c>
      <c r="B7" s="20">
        <v>2019111681</v>
      </c>
      <c r="C7" s="20" t="s">
        <v>50</v>
      </c>
      <c r="D7" s="20" t="s">
        <v>13</v>
      </c>
      <c r="E7" s="20" t="s">
        <v>46</v>
      </c>
      <c r="F7" s="20">
        <v>95</v>
      </c>
      <c r="G7" s="8">
        <v>2</v>
      </c>
      <c r="H7" s="20">
        <v>89</v>
      </c>
      <c r="I7" s="8">
        <v>4</v>
      </c>
      <c r="J7" s="20">
        <v>81</v>
      </c>
      <c r="K7" s="8">
        <v>4</v>
      </c>
      <c r="L7" s="20">
        <v>94</v>
      </c>
      <c r="M7" s="8">
        <v>3</v>
      </c>
      <c r="N7" s="20">
        <v>83</v>
      </c>
      <c r="O7" s="8">
        <v>3</v>
      </c>
      <c r="P7" s="20">
        <v>78</v>
      </c>
      <c r="Q7" s="8">
        <v>3</v>
      </c>
      <c r="R7" s="20">
        <v>94</v>
      </c>
      <c r="S7" s="8">
        <v>0</v>
      </c>
      <c r="T7" s="20">
        <v>95</v>
      </c>
      <c r="U7" s="8">
        <v>4</v>
      </c>
      <c r="V7" s="20">
        <v>96</v>
      </c>
      <c r="W7" s="8">
        <v>3</v>
      </c>
      <c r="X7" s="20">
        <v>95</v>
      </c>
      <c r="Y7" s="8">
        <v>2</v>
      </c>
      <c r="Z7" s="8">
        <v>92.3</v>
      </c>
      <c r="AA7" s="8">
        <v>2</v>
      </c>
      <c r="AB7" s="20">
        <v>87</v>
      </c>
      <c r="AC7" s="8">
        <v>3</v>
      </c>
      <c r="AD7" s="21">
        <v>89</v>
      </c>
      <c r="AE7" s="56">
        <v>3</v>
      </c>
      <c r="AF7" s="20">
        <v>84</v>
      </c>
      <c r="AG7" s="8">
        <v>2</v>
      </c>
      <c r="AH7" s="20">
        <v>95</v>
      </c>
      <c r="AI7" s="20">
        <v>3</v>
      </c>
      <c r="AJ7" s="20">
        <v>93</v>
      </c>
      <c r="AK7" s="58">
        <v>0</v>
      </c>
      <c r="AL7" s="20">
        <v>95</v>
      </c>
      <c r="AM7" s="8">
        <v>2</v>
      </c>
      <c r="AN7" s="22"/>
      <c r="AO7" s="23"/>
      <c r="AP7" s="22"/>
      <c r="AQ7" s="23"/>
      <c r="AR7" s="22"/>
      <c r="AS7" s="23"/>
      <c r="AT7" s="22"/>
      <c r="AU7" s="23"/>
      <c r="AV7" s="22"/>
      <c r="AW7" s="23"/>
      <c r="AX7" s="22"/>
      <c r="AY7" s="23"/>
      <c r="AZ7" s="22"/>
      <c r="BA7" s="23"/>
      <c r="BB7" s="22"/>
      <c r="BC7" s="23"/>
      <c r="BD7" s="22"/>
      <c r="BE7" s="23"/>
      <c r="BF7" s="22"/>
      <c r="BG7" s="23"/>
      <c r="BH7" s="22"/>
      <c r="BI7" s="23"/>
      <c r="BJ7" s="20">
        <f t="shared" si="0"/>
        <v>43</v>
      </c>
      <c r="BK7" s="32">
        <f t="shared" si="1"/>
        <v>89.50232558139534</v>
      </c>
      <c r="BL7" s="61">
        <v>84</v>
      </c>
      <c r="BM7" s="20">
        <v>90.8</v>
      </c>
      <c r="BN7" s="62">
        <v>87.4</v>
      </c>
    </row>
    <row r="8" spans="1:83" s="24" customFormat="1" ht="17.45" customHeight="1" x14ac:dyDescent="0.2">
      <c r="A8" s="20">
        <v>7</v>
      </c>
      <c r="B8" s="20">
        <v>2019111880</v>
      </c>
      <c r="C8" s="20" t="s">
        <v>496</v>
      </c>
      <c r="D8" s="20" t="s">
        <v>13</v>
      </c>
      <c r="E8" s="20" t="s">
        <v>44</v>
      </c>
      <c r="F8" s="20">
        <v>88</v>
      </c>
      <c r="G8" s="8">
        <v>2</v>
      </c>
      <c r="H8" s="20">
        <v>89</v>
      </c>
      <c r="I8" s="8">
        <v>4</v>
      </c>
      <c r="J8" s="20">
        <v>85</v>
      </c>
      <c r="K8" s="8">
        <v>4</v>
      </c>
      <c r="L8" s="20">
        <v>95</v>
      </c>
      <c r="M8" s="8">
        <v>3</v>
      </c>
      <c r="N8" s="20">
        <v>89</v>
      </c>
      <c r="O8" s="8">
        <v>3</v>
      </c>
      <c r="P8" s="20">
        <v>74</v>
      </c>
      <c r="Q8" s="8">
        <v>3</v>
      </c>
      <c r="R8" s="20">
        <v>93</v>
      </c>
      <c r="S8" s="8">
        <v>0</v>
      </c>
      <c r="T8" s="20">
        <v>93</v>
      </c>
      <c r="U8" s="8">
        <v>4</v>
      </c>
      <c r="V8" s="20">
        <v>98</v>
      </c>
      <c r="W8" s="8">
        <v>3</v>
      </c>
      <c r="X8" s="20">
        <v>96</v>
      </c>
      <c r="Y8" s="8">
        <v>2</v>
      </c>
      <c r="Z8" s="8">
        <v>89</v>
      </c>
      <c r="AA8" s="8">
        <v>2</v>
      </c>
      <c r="AB8" s="20">
        <v>87</v>
      </c>
      <c r="AC8" s="8">
        <v>3</v>
      </c>
      <c r="AD8" s="21">
        <v>94</v>
      </c>
      <c r="AE8" s="56">
        <v>3</v>
      </c>
      <c r="AF8" s="20">
        <v>83</v>
      </c>
      <c r="AG8" s="8">
        <v>2</v>
      </c>
      <c r="AH8" s="20">
        <v>85</v>
      </c>
      <c r="AI8" s="20">
        <v>3</v>
      </c>
      <c r="AJ8" s="20">
        <v>93</v>
      </c>
      <c r="AK8" s="58">
        <v>0</v>
      </c>
      <c r="AL8" s="20">
        <v>98</v>
      </c>
      <c r="AM8" s="8">
        <v>2</v>
      </c>
      <c r="AN8" s="22"/>
      <c r="AO8" s="23"/>
      <c r="AP8" s="22"/>
      <c r="AQ8" s="23"/>
      <c r="AR8" s="22"/>
      <c r="AS8" s="23"/>
      <c r="AT8" s="22"/>
      <c r="AU8" s="23"/>
      <c r="AV8" s="22"/>
      <c r="AW8" s="23"/>
      <c r="AX8" s="22"/>
      <c r="AY8" s="23"/>
      <c r="AZ8" s="22"/>
      <c r="BA8" s="23"/>
      <c r="BB8" s="22"/>
      <c r="BC8" s="23"/>
      <c r="BD8" s="22"/>
      <c r="BE8" s="23"/>
      <c r="BF8" s="22"/>
      <c r="BG8" s="23"/>
      <c r="BH8" s="22"/>
      <c r="BI8" s="23"/>
      <c r="BJ8" s="20">
        <f t="shared" si="0"/>
        <v>43</v>
      </c>
      <c r="BK8" s="32">
        <f t="shared" si="1"/>
        <v>89.348837209302332</v>
      </c>
      <c r="BL8" s="61">
        <v>83</v>
      </c>
      <c r="BM8" s="20">
        <v>91.9</v>
      </c>
      <c r="BN8" s="62">
        <v>87.45</v>
      </c>
    </row>
    <row r="9" spans="1:83" s="24" customFormat="1" ht="17.45" customHeight="1" x14ac:dyDescent="0.2">
      <c r="A9" s="20">
        <v>8</v>
      </c>
      <c r="B9" s="20">
        <v>2019111836</v>
      </c>
      <c r="C9" s="20" t="s">
        <v>49</v>
      </c>
      <c r="D9" s="20" t="s">
        <v>13</v>
      </c>
      <c r="E9" s="20" t="s">
        <v>42</v>
      </c>
      <c r="F9" s="20">
        <v>96</v>
      </c>
      <c r="G9" s="8">
        <v>2</v>
      </c>
      <c r="H9" s="20">
        <v>94</v>
      </c>
      <c r="I9" s="8">
        <v>4</v>
      </c>
      <c r="J9" s="20">
        <v>84</v>
      </c>
      <c r="K9" s="8">
        <v>4</v>
      </c>
      <c r="L9" s="20">
        <v>93</v>
      </c>
      <c r="M9" s="8">
        <v>3</v>
      </c>
      <c r="N9" s="20">
        <v>72</v>
      </c>
      <c r="O9" s="8">
        <v>3</v>
      </c>
      <c r="P9" s="20">
        <v>77</v>
      </c>
      <c r="Q9" s="8">
        <v>3</v>
      </c>
      <c r="R9" s="20">
        <v>92</v>
      </c>
      <c r="S9" s="8">
        <v>0</v>
      </c>
      <c r="T9" s="20">
        <v>95</v>
      </c>
      <c r="U9" s="8">
        <v>4</v>
      </c>
      <c r="V9" s="20">
        <v>91</v>
      </c>
      <c r="W9" s="8">
        <v>3</v>
      </c>
      <c r="X9" s="20">
        <v>91</v>
      </c>
      <c r="Y9" s="8">
        <v>2</v>
      </c>
      <c r="Z9" s="20">
        <v>94.4</v>
      </c>
      <c r="AA9" s="8">
        <v>2</v>
      </c>
      <c r="AB9" s="20">
        <v>94</v>
      </c>
      <c r="AC9" s="8">
        <v>3</v>
      </c>
      <c r="AD9" s="21">
        <v>96</v>
      </c>
      <c r="AE9" s="56">
        <v>3</v>
      </c>
      <c r="AF9" s="20">
        <v>87</v>
      </c>
      <c r="AG9" s="8">
        <v>2</v>
      </c>
      <c r="AH9" s="20">
        <v>85</v>
      </c>
      <c r="AI9" s="20">
        <v>3</v>
      </c>
      <c r="AJ9" s="20">
        <v>93</v>
      </c>
      <c r="AK9" s="58">
        <v>0</v>
      </c>
      <c r="AL9" s="20">
        <v>88</v>
      </c>
      <c r="AM9" s="8">
        <v>2</v>
      </c>
      <c r="AN9" s="22"/>
      <c r="AO9" s="23"/>
      <c r="AP9" s="22"/>
      <c r="AQ9" s="23"/>
      <c r="AR9" s="22"/>
      <c r="AS9" s="23"/>
      <c r="AT9" s="22"/>
      <c r="AU9" s="23"/>
      <c r="AV9" s="22"/>
      <c r="AW9" s="23"/>
      <c r="AX9" s="22"/>
      <c r="AY9" s="23"/>
      <c r="AZ9" s="22"/>
      <c r="BA9" s="23"/>
      <c r="BB9" s="22"/>
      <c r="BC9" s="23"/>
      <c r="BD9" s="22"/>
      <c r="BE9" s="23"/>
      <c r="BF9" s="22"/>
      <c r="BG9" s="23"/>
      <c r="BH9" s="22"/>
      <c r="BI9" s="23"/>
      <c r="BJ9" s="20">
        <f t="shared" si="0"/>
        <v>43</v>
      </c>
      <c r="BK9" s="32">
        <f t="shared" si="1"/>
        <v>89.041860465116287</v>
      </c>
      <c r="BL9" s="61">
        <v>81</v>
      </c>
      <c r="BM9" s="20">
        <v>83.4</v>
      </c>
      <c r="BN9" s="62">
        <v>82.2</v>
      </c>
    </row>
    <row r="10" spans="1:83" s="24" customFormat="1" ht="17.45" customHeight="1" x14ac:dyDescent="0.2">
      <c r="A10" s="20">
        <v>9</v>
      </c>
      <c r="B10" s="20">
        <v>2019113538</v>
      </c>
      <c r="C10" s="20" t="s">
        <v>51</v>
      </c>
      <c r="D10" s="20" t="s">
        <v>13</v>
      </c>
      <c r="E10" s="20" t="s">
        <v>46</v>
      </c>
      <c r="F10" s="20">
        <v>82</v>
      </c>
      <c r="G10" s="8">
        <v>2</v>
      </c>
      <c r="H10" s="20">
        <v>92</v>
      </c>
      <c r="I10" s="8">
        <v>4</v>
      </c>
      <c r="J10" s="20">
        <v>81</v>
      </c>
      <c r="K10" s="8">
        <v>4</v>
      </c>
      <c r="L10" s="20">
        <v>97</v>
      </c>
      <c r="M10" s="8">
        <v>3</v>
      </c>
      <c r="N10" s="20">
        <v>79</v>
      </c>
      <c r="O10" s="8">
        <v>3</v>
      </c>
      <c r="P10" s="20">
        <v>78</v>
      </c>
      <c r="Q10" s="8">
        <v>3</v>
      </c>
      <c r="R10" s="20">
        <v>93</v>
      </c>
      <c r="S10" s="8">
        <v>0</v>
      </c>
      <c r="T10" s="20">
        <v>93</v>
      </c>
      <c r="U10" s="8">
        <v>4</v>
      </c>
      <c r="V10" s="20">
        <v>91</v>
      </c>
      <c r="W10" s="8">
        <v>3</v>
      </c>
      <c r="X10" s="20">
        <v>95</v>
      </c>
      <c r="Y10" s="8">
        <v>2</v>
      </c>
      <c r="Z10" s="8">
        <v>91</v>
      </c>
      <c r="AA10" s="8">
        <v>2</v>
      </c>
      <c r="AB10" s="20">
        <v>91</v>
      </c>
      <c r="AC10" s="8">
        <v>3</v>
      </c>
      <c r="AD10" s="21">
        <v>93</v>
      </c>
      <c r="AE10" s="56">
        <v>3</v>
      </c>
      <c r="AF10" s="20">
        <v>81</v>
      </c>
      <c r="AG10" s="8">
        <v>2</v>
      </c>
      <c r="AH10" s="20">
        <v>85</v>
      </c>
      <c r="AI10" s="20">
        <v>3</v>
      </c>
      <c r="AJ10" s="20">
        <v>93</v>
      </c>
      <c r="AK10" s="58">
        <v>0</v>
      </c>
      <c r="AL10" s="20">
        <v>89</v>
      </c>
      <c r="AM10" s="8">
        <v>2</v>
      </c>
      <c r="AN10" s="22"/>
      <c r="AO10" s="23"/>
      <c r="AP10" s="22"/>
      <c r="AQ10" s="23"/>
      <c r="AR10" s="22"/>
      <c r="AS10" s="23"/>
      <c r="AT10" s="22"/>
      <c r="AU10" s="23"/>
      <c r="AV10" s="22"/>
      <c r="AW10" s="23"/>
      <c r="AX10" s="22"/>
      <c r="AY10" s="23"/>
      <c r="AZ10" s="22"/>
      <c r="BA10" s="23"/>
      <c r="BB10" s="22"/>
      <c r="BC10" s="23"/>
      <c r="BD10" s="22"/>
      <c r="BE10" s="23"/>
      <c r="BF10" s="22"/>
      <c r="BG10" s="23"/>
      <c r="BH10" s="22"/>
      <c r="BI10" s="23"/>
      <c r="BJ10" s="20">
        <f t="shared" si="0"/>
        <v>43</v>
      </c>
      <c r="BK10" s="32">
        <f t="shared" si="1"/>
        <v>87.95348837209302</v>
      </c>
      <c r="BL10" s="61">
        <v>78</v>
      </c>
      <c r="BM10" s="20">
        <v>90</v>
      </c>
      <c r="BN10" s="62">
        <v>84</v>
      </c>
    </row>
    <row r="11" spans="1:83" s="24" customFormat="1" ht="17.45" customHeight="1" x14ac:dyDescent="0.2">
      <c r="A11" s="20">
        <v>10</v>
      </c>
      <c r="B11" s="20">
        <v>2019113595</v>
      </c>
      <c r="C11" s="20" t="s">
        <v>53</v>
      </c>
      <c r="D11" s="20" t="s">
        <v>13</v>
      </c>
      <c r="E11" s="20" t="s">
        <v>44</v>
      </c>
      <c r="F11" s="20">
        <v>86</v>
      </c>
      <c r="G11" s="8">
        <v>2</v>
      </c>
      <c r="H11" s="20">
        <v>80</v>
      </c>
      <c r="I11" s="8">
        <v>4</v>
      </c>
      <c r="J11" s="20">
        <v>71</v>
      </c>
      <c r="K11" s="8">
        <v>4</v>
      </c>
      <c r="L11" s="20">
        <v>88</v>
      </c>
      <c r="M11" s="8">
        <v>3</v>
      </c>
      <c r="N11" s="20">
        <v>93</v>
      </c>
      <c r="O11" s="8">
        <v>3</v>
      </c>
      <c r="P11" s="20">
        <v>91</v>
      </c>
      <c r="Q11" s="8">
        <v>3</v>
      </c>
      <c r="R11" s="20">
        <v>95</v>
      </c>
      <c r="S11" s="8">
        <v>0</v>
      </c>
      <c r="T11" s="20">
        <v>89</v>
      </c>
      <c r="U11" s="8">
        <v>4</v>
      </c>
      <c r="V11" s="20">
        <v>90</v>
      </c>
      <c r="W11" s="8">
        <v>3</v>
      </c>
      <c r="X11" s="20">
        <v>93</v>
      </c>
      <c r="Y11" s="8">
        <v>2</v>
      </c>
      <c r="Z11" s="20">
        <v>92.3</v>
      </c>
      <c r="AA11" s="8">
        <v>2</v>
      </c>
      <c r="AB11" s="20">
        <v>91</v>
      </c>
      <c r="AC11" s="8">
        <v>3</v>
      </c>
      <c r="AD11" s="21">
        <v>85</v>
      </c>
      <c r="AE11" s="56">
        <v>3</v>
      </c>
      <c r="AF11" s="20">
        <v>87</v>
      </c>
      <c r="AG11" s="8">
        <v>2</v>
      </c>
      <c r="AH11" s="20">
        <v>95</v>
      </c>
      <c r="AI11" s="20">
        <v>3</v>
      </c>
      <c r="AJ11" s="20">
        <v>0</v>
      </c>
      <c r="AK11" s="58">
        <v>0</v>
      </c>
      <c r="AL11" s="20">
        <v>92</v>
      </c>
      <c r="AM11" s="8">
        <v>2</v>
      </c>
      <c r="AN11" s="22">
        <v>96</v>
      </c>
      <c r="AO11" s="23">
        <v>2</v>
      </c>
      <c r="AP11" s="22"/>
      <c r="AQ11" s="23"/>
      <c r="AR11" s="22"/>
      <c r="AS11" s="23"/>
      <c r="AT11" s="22"/>
      <c r="AU11" s="23"/>
      <c r="AV11" s="22"/>
      <c r="AW11" s="23"/>
      <c r="AX11" s="22"/>
      <c r="AY11" s="23"/>
      <c r="AZ11" s="22"/>
      <c r="BA11" s="23"/>
      <c r="BB11" s="22"/>
      <c r="BC11" s="23"/>
      <c r="BD11" s="22"/>
      <c r="BE11" s="23"/>
      <c r="BF11" s="22"/>
      <c r="BG11" s="23"/>
      <c r="BH11" s="22"/>
      <c r="BI11" s="23"/>
      <c r="BJ11" s="20">
        <f t="shared" si="0"/>
        <v>45</v>
      </c>
      <c r="BK11" s="32">
        <f t="shared" si="1"/>
        <v>87.813333333333333</v>
      </c>
      <c r="BL11" s="61">
        <v>92</v>
      </c>
      <c r="BM11" s="20">
        <v>93.5</v>
      </c>
      <c r="BN11" s="62">
        <v>92.75</v>
      </c>
    </row>
    <row r="12" spans="1:83" s="24" customFormat="1" ht="17.45" customHeight="1" x14ac:dyDescent="0.2">
      <c r="A12" s="20">
        <v>11</v>
      </c>
      <c r="B12" s="20">
        <v>2019111873</v>
      </c>
      <c r="C12" s="20" t="s">
        <v>52</v>
      </c>
      <c r="D12" s="20" t="s">
        <v>13</v>
      </c>
      <c r="E12" s="20" t="s">
        <v>171</v>
      </c>
      <c r="F12" s="20">
        <v>91</v>
      </c>
      <c r="G12" s="8">
        <v>2</v>
      </c>
      <c r="H12" s="20">
        <v>90</v>
      </c>
      <c r="I12" s="8">
        <v>4</v>
      </c>
      <c r="J12" s="20">
        <v>75</v>
      </c>
      <c r="K12" s="8">
        <v>4</v>
      </c>
      <c r="L12" s="20">
        <v>93</v>
      </c>
      <c r="M12" s="8">
        <v>3</v>
      </c>
      <c r="N12" s="20">
        <v>85</v>
      </c>
      <c r="O12" s="8">
        <v>3</v>
      </c>
      <c r="P12" s="20">
        <v>82</v>
      </c>
      <c r="Q12" s="8">
        <v>3</v>
      </c>
      <c r="R12" s="20">
        <v>90</v>
      </c>
      <c r="S12" s="8">
        <v>0</v>
      </c>
      <c r="T12" s="20">
        <v>87</v>
      </c>
      <c r="U12" s="8">
        <v>4</v>
      </c>
      <c r="V12" s="20">
        <v>95</v>
      </c>
      <c r="W12" s="8">
        <v>3</v>
      </c>
      <c r="X12" s="20">
        <v>89</v>
      </c>
      <c r="Y12" s="8">
        <v>2</v>
      </c>
      <c r="Z12" s="20">
        <v>93.7</v>
      </c>
      <c r="AA12" s="8">
        <v>2</v>
      </c>
      <c r="AB12" s="20">
        <v>87</v>
      </c>
      <c r="AC12" s="8">
        <v>3</v>
      </c>
      <c r="AD12" s="21">
        <v>94</v>
      </c>
      <c r="AE12" s="56">
        <v>3</v>
      </c>
      <c r="AF12" s="20">
        <v>78</v>
      </c>
      <c r="AG12" s="8">
        <v>2</v>
      </c>
      <c r="AH12" s="20">
        <v>85</v>
      </c>
      <c r="AI12" s="20">
        <v>3</v>
      </c>
      <c r="AJ12" s="20">
        <v>93</v>
      </c>
      <c r="AK12" s="58">
        <v>0</v>
      </c>
      <c r="AL12" s="20">
        <v>96</v>
      </c>
      <c r="AM12" s="8">
        <v>2</v>
      </c>
      <c r="AN12" s="22"/>
      <c r="AO12" s="23"/>
      <c r="AP12" s="22"/>
      <c r="AQ12" s="23"/>
      <c r="AR12" s="22"/>
      <c r="AS12" s="23"/>
      <c r="AT12" s="22"/>
      <c r="AU12" s="23"/>
      <c r="AV12" s="22"/>
      <c r="AW12" s="23"/>
      <c r="AX12" s="22"/>
      <c r="AY12" s="23"/>
      <c r="AZ12" s="22"/>
      <c r="BA12" s="23"/>
      <c r="BB12" s="22"/>
      <c r="BC12" s="23"/>
      <c r="BD12" s="22"/>
      <c r="BE12" s="23"/>
      <c r="BF12" s="22"/>
      <c r="BG12" s="23"/>
      <c r="BH12" s="22"/>
      <c r="BI12" s="23"/>
      <c r="BJ12" s="20">
        <f t="shared" si="0"/>
        <v>43</v>
      </c>
      <c r="BK12" s="32">
        <f t="shared" si="1"/>
        <v>87.590697674418607</v>
      </c>
      <c r="BL12" s="61">
        <v>78</v>
      </c>
      <c r="BM12" s="20">
        <v>91.7</v>
      </c>
      <c r="BN12" s="62">
        <v>84.85</v>
      </c>
    </row>
    <row r="13" spans="1:83" s="24" customFormat="1" ht="17.45" customHeight="1" x14ac:dyDescent="0.2">
      <c r="A13" s="20">
        <v>12</v>
      </c>
      <c r="B13" s="20">
        <v>2019111975</v>
      </c>
      <c r="C13" s="20" t="s">
        <v>54</v>
      </c>
      <c r="D13" s="20" t="s">
        <v>13</v>
      </c>
      <c r="E13" s="20" t="s">
        <v>44</v>
      </c>
      <c r="F13" s="20">
        <v>83</v>
      </c>
      <c r="G13" s="8">
        <v>2</v>
      </c>
      <c r="H13" s="20">
        <v>89</v>
      </c>
      <c r="I13" s="8">
        <v>4</v>
      </c>
      <c r="J13" s="20">
        <v>85</v>
      </c>
      <c r="K13" s="8">
        <v>4</v>
      </c>
      <c r="L13" s="20">
        <v>92</v>
      </c>
      <c r="M13" s="8">
        <v>3</v>
      </c>
      <c r="N13" s="20">
        <v>68</v>
      </c>
      <c r="O13" s="8">
        <v>3</v>
      </c>
      <c r="P13" s="20">
        <v>67</v>
      </c>
      <c r="Q13" s="8">
        <v>3</v>
      </c>
      <c r="R13" s="20">
        <v>94</v>
      </c>
      <c r="S13" s="8">
        <v>0</v>
      </c>
      <c r="T13" s="20">
        <v>91</v>
      </c>
      <c r="U13" s="8">
        <v>4</v>
      </c>
      <c r="V13" s="20">
        <v>93</v>
      </c>
      <c r="W13" s="8">
        <v>3</v>
      </c>
      <c r="X13" s="20">
        <v>96</v>
      </c>
      <c r="Y13" s="8">
        <v>2</v>
      </c>
      <c r="Z13" s="20">
        <v>93</v>
      </c>
      <c r="AA13" s="8">
        <v>2</v>
      </c>
      <c r="AB13" s="20">
        <v>91</v>
      </c>
      <c r="AC13" s="8">
        <v>3</v>
      </c>
      <c r="AD13" s="21">
        <v>91</v>
      </c>
      <c r="AE13" s="56">
        <v>3</v>
      </c>
      <c r="AF13" s="20">
        <v>83</v>
      </c>
      <c r="AG13" s="8">
        <v>2</v>
      </c>
      <c r="AH13" s="20">
        <v>95</v>
      </c>
      <c r="AI13" s="20">
        <v>3</v>
      </c>
      <c r="AJ13" s="20">
        <v>95</v>
      </c>
      <c r="AK13" s="58">
        <v>0</v>
      </c>
      <c r="AL13" s="20">
        <v>99</v>
      </c>
      <c r="AM13" s="8">
        <v>2</v>
      </c>
      <c r="AN13" s="22"/>
      <c r="AO13" s="23"/>
      <c r="AP13" s="22"/>
      <c r="AQ13" s="23"/>
      <c r="AR13" s="22"/>
      <c r="AS13" s="23"/>
      <c r="AT13" s="22"/>
      <c r="AU13" s="23"/>
      <c r="AV13" s="22"/>
      <c r="AW13" s="23"/>
      <c r="AX13" s="22"/>
      <c r="AY13" s="23"/>
      <c r="AZ13" s="22"/>
      <c r="BA13" s="23"/>
      <c r="BB13" s="22"/>
      <c r="BC13" s="23"/>
      <c r="BD13" s="22"/>
      <c r="BE13" s="23"/>
      <c r="BF13" s="22"/>
      <c r="BG13" s="23"/>
      <c r="BH13" s="22"/>
      <c r="BI13" s="23"/>
      <c r="BJ13" s="20">
        <f t="shared" si="0"/>
        <v>43</v>
      </c>
      <c r="BK13" s="32">
        <f t="shared" si="1"/>
        <v>87.418604651162795</v>
      </c>
      <c r="BL13" s="61">
        <v>84</v>
      </c>
      <c r="BM13" s="20">
        <v>88.1</v>
      </c>
      <c r="BN13" s="62">
        <v>86.05</v>
      </c>
    </row>
    <row r="14" spans="1:83" s="24" customFormat="1" ht="17.45" customHeight="1" x14ac:dyDescent="0.2">
      <c r="A14" s="20">
        <v>13</v>
      </c>
      <c r="B14" s="20">
        <v>2019115634</v>
      </c>
      <c r="C14" s="20" t="s">
        <v>55</v>
      </c>
      <c r="D14" s="20" t="s">
        <v>13</v>
      </c>
      <c r="E14" s="20" t="s">
        <v>44</v>
      </c>
      <c r="F14" s="20">
        <v>96</v>
      </c>
      <c r="G14" s="8">
        <v>2</v>
      </c>
      <c r="H14" s="20">
        <v>81</v>
      </c>
      <c r="I14" s="8">
        <v>4</v>
      </c>
      <c r="J14" s="20">
        <v>89</v>
      </c>
      <c r="K14" s="8">
        <v>4</v>
      </c>
      <c r="L14" s="20">
        <v>89</v>
      </c>
      <c r="M14" s="8">
        <v>3</v>
      </c>
      <c r="N14" s="20">
        <v>87</v>
      </c>
      <c r="O14" s="8">
        <v>3</v>
      </c>
      <c r="P14" s="20">
        <v>73</v>
      </c>
      <c r="Q14" s="8">
        <v>3</v>
      </c>
      <c r="R14" s="20">
        <v>98</v>
      </c>
      <c r="S14" s="8">
        <v>0</v>
      </c>
      <c r="T14" s="20">
        <v>92</v>
      </c>
      <c r="U14" s="8">
        <v>4</v>
      </c>
      <c r="V14" s="20">
        <v>89</v>
      </c>
      <c r="W14" s="8">
        <v>3</v>
      </c>
      <c r="X14" s="20">
        <v>90</v>
      </c>
      <c r="Y14" s="8">
        <v>2</v>
      </c>
      <c r="Z14" s="20">
        <v>86</v>
      </c>
      <c r="AA14" s="8">
        <v>2</v>
      </c>
      <c r="AB14" s="20">
        <v>91</v>
      </c>
      <c r="AC14" s="8">
        <v>3</v>
      </c>
      <c r="AD14" s="21">
        <v>78</v>
      </c>
      <c r="AE14" s="56">
        <v>3</v>
      </c>
      <c r="AF14" s="20">
        <v>79</v>
      </c>
      <c r="AG14" s="8">
        <v>2</v>
      </c>
      <c r="AH14" s="20">
        <v>85</v>
      </c>
      <c r="AI14" s="20">
        <v>3</v>
      </c>
      <c r="AJ14" s="20">
        <v>93</v>
      </c>
      <c r="AK14" s="58">
        <v>0</v>
      </c>
      <c r="AL14" s="20">
        <v>93</v>
      </c>
      <c r="AM14" s="8">
        <v>2</v>
      </c>
      <c r="AN14" s="22">
        <v>89</v>
      </c>
      <c r="AO14" s="23">
        <v>2</v>
      </c>
      <c r="AP14" s="22"/>
      <c r="AQ14" s="23"/>
      <c r="AR14" s="22"/>
      <c r="AS14" s="23"/>
      <c r="AT14" s="22"/>
      <c r="AU14" s="23"/>
      <c r="AV14" s="22"/>
      <c r="AW14" s="23"/>
      <c r="AX14" s="22"/>
      <c r="AY14" s="23"/>
      <c r="AZ14" s="22"/>
      <c r="BA14" s="23"/>
      <c r="BB14" s="22"/>
      <c r="BC14" s="23"/>
      <c r="BD14" s="22"/>
      <c r="BE14" s="23"/>
      <c r="BF14" s="22"/>
      <c r="BG14" s="23"/>
      <c r="BH14" s="22"/>
      <c r="BI14" s="23"/>
      <c r="BJ14" s="20">
        <f t="shared" si="0"/>
        <v>45</v>
      </c>
      <c r="BK14" s="32">
        <f t="shared" si="1"/>
        <v>86.444444444444443</v>
      </c>
      <c r="BL14" s="61">
        <v>60</v>
      </c>
      <c r="BM14" s="20">
        <v>67.3</v>
      </c>
      <c r="BN14" s="62">
        <v>63.65</v>
      </c>
    </row>
    <row r="15" spans="1:83" s="24" customFormat="1" ht="17.45" customHeight="1" x14ac:dyDescent="0.2">
      <c r="A15" s="20">
        <v>14</v>
      </c>
      <c r="B15" s="20">
        <v>2019111808</v>
      </c>
      <c r="C15" s="20" t="s">
        <v>56</v>
      </c>
      <c r="D15" s="20" t="s">
        <v>13</v>
      </c>
      <c r="E15" s="20" t="s">
        <v>42</v>
      </c>
      <c r="F15" s="20">
        <v>85</v>
      </c>
      <c r="G15" s="8">
        <v>2</v>
      </c>
      <c r="H15" s="20">
        <v>91</v>
      </c>
      <c r="I15" s="8">
        <v>4</v>
      </c>
      <c r="J15" s="20">
        <v>80</v>
      </c>
      <c r="K15" s="8">
        <v>4</v>
      </c>
      <c r="L15" s="20">
        <v>96</v>
      </c>
      <c r="M15" s="8">
        <v>3</v>
      </c>
      <c r="N15" s="20">
        <v>70</v>
      </c>
      <c r="O15" s="8">
        <v>3</v>
      </c>
      <c r="P15" s="20">
        <v>79</v>
      </c>
      <c r="Q15" s="8">
        <v>3</v>
      </c>
      <c r="R15" s="20">
        <v>90</v>
      </c>
      <c r="S15" s="8">
        <v>0</v>
      </c>
      <c r="T15" s="20">
        <v>88</v>
      </c>
      <c r="U15" s="8">
        <v>4</v>
      </c>
      <c r="V15" s="20">
        <v>93</v>
      </c>
      <c r="W15" s="8">
        <v>3</v>
      </c>
      <c r="X15" s="20">
        <v>97</v>
      </c>
      <c r="Y15" s="8">
        <v>2</v>
      </c>
      <c r="Z15" s="20">
        <v>80.400000000000006</v>
      </c>
      <c r="AA15" s="8">
        <v>2</v>
      </c>
      <c r="AB15" s="20">
        <v>93</v>
      </c>
      <c r="AC15" s="8">
        <v>3</v>
      </c>
      <c r="AD15" s="21">
        <v>83</v>
      </c>
      <c r="AE15" s="56">
        <v>3</v>
      </c>
      <c r="AF15" s="20">
        <v>84</v>
      </c>
      <c r="AG15" s="8">
        <v>2</v>
      </c>
      <c r="AH15" s="20">
        <v>85</v>
      </c>
      <c r="AI15" s="20">
        <v>3</v>
      </c>
      <c r="AJ15" s="20">
        <v>93</v>
      </c>
      <c r="AK15" s="58">
        <v>0</v>
      </c>
      <c r="AL15" s="20">
        <v>90</v>
      </c>
      <c r="AM15" s="8">
        <v>2</v>
      </c>
      <c r="AN15" s="22"/>
      <c r="AO15" s="23"/>
      <c r="AP15" s="22"/>
      <c r="AQ15" s="23"/>
      <c r="AR15" s="22"/>
      <c r="AS15" s="23"/>
      <c r="AT15" s="22"/>
      <c r="AU15" s="23"/>
      <c r="AV15" s="22"/>
      <c r="AW15" s="23"/>
      <c r="AX15" s="22"/>
      <c r="AY15" s="23"/>
      <c r="AZ15" s="22"/>
      <c r="BA15" s="23"/>
      <c r="BB15" s="22"/>
      <c r="BC15" s="23"/>
      <c r="BD15" s="22"/>
      <c r="BE15" s="23"/>
      <c r="BF15" s="22"/>
      <c r="BG15" s="23"/>
      <c r="BH15" s="22"/>
      <c r="BI15" s="23"/>
      <c r="BJ15" s="20">
        <f t="shared" si="0"/>
        <v>43</v>
      </c>
      <c r="BK15" s="32">
        <f t="shared" si="1"/>
        <v>86.181395348837214</v>
      </c>
      <c r="BL15" s="61">
        <v>71</v>
      </c>
      <c r="BM15" s="20">
        <v>90</v>
      </c>
      <c r="BN15" s="62">
        <v>80.5</v>
      </c>
    </row>
    <row r="16" spans="1:83" s="24" customFormat="1" ht="17.45" customHeight="1" x14ac:dyDescent="0.2">
      <c r="A16" s="20">
        <v>15</v>
      </c>
      <c r="B16" s="20">
        <v>2019111892</v>
      </c>
      <c r="C16" s="20" t="s">
        <v>60</v>
      </c>
      <c r="D16" s="20" t="s">
        <v>12</v>
      </c>
      <c r="E16" s="20" t="s">
        <v>44</v>
      </c>
      <c r="F16" s="20">
        <v>85</v>
      </c>
      <c r="G16" s="8">
        <v>2</v>
      </c>
      <c r="H16" s="20">
        <v>84</v>
      </c>
      <c r="I16" s="8">
        <v>4</v>
      </c>
      <c r="J16" s="20">
        <v>75</v>
      </c>
      <c r="K16" s="8">
        <v>4</v>
      </c>
      <c r="L16" s="20">
        <v>96</v>
      </c>
      <c r="M16" s="8">
        <v>3</v>
      </c>
      <c r="N16" s="20">
        <v>61</v>
      </c>
      <c r="O16" s="8">
        <v>3</v>
      </c>
      <c r="P16" s="20">
        <v>79</v>
      </c>
      <c r="Q16" s="8">
        <v>3</v>
      </c>
      <c r="R16" s="20">
        <v>89</v>
      </c>
      <c r="S16" s="8">
        <v>0</v>
      </c>
      <c r="T16" s="20">
        <v>83</v>
      </c>
      <c r="U16" s="8">
        <v>4</v>
      </c>
      <c r="V16" s="20">
        <v>96</v>
      </c>
      <c r="W16" s="8">
        <v>3</v>
      </c>
      <c r="X16" s="20">
        <v>95</v>
      </c>
      <c r="Y16" s="8">
        <v>2</v>
      </c>
      <c r="Z16" s="8">
        <v>89.5</v>
      </c>
      <c r="AA16" s="8">
        <v>2</v>
      </c>
      <c r="AB16" s="20">
        <v>93</v>
      </c>
      <c r="AC16" s="8">
        <v>3</v>
      </c>
      <c r="AD16" s="63">
        <v>95</v>
      </c>
      <c r="AE16" s="56">
        <v>3</v>
      </c>
      <c r="AF16" s="20">
        <v>84</v>
      </c>
      <c r="AG16" s="8">
        <v>2</v>
      </c>
      <c r="AH16" s="20">
        <v>95</v>
      </c>
      <c r="AI16" s="20">
        <v>3</v>
      </c>
      <c r="AJ16" s="20">
        <v>93</v>
      </c>
      <c r="AK16" s="58">
        <v>0</v>
      </c>
      <c r="AL16" s="20">
        <v>91</v>
      </c>
      <c r="AM16" s="8">
        <v>2</v>
      </c>
      <c r="AN16" s="22"/>
      <c r="AO16" s="23"/>
      <c r="AP16" s="22"/>
      <c r="AQ16" s="23"/>
      <c r="AR16" s="22"/>
      <c r="AS16" s="23"/>
      <c r="AT16" s="22"/>
      <c r="AU16" s="23"/>
      <c r="AV16" s="22"/>
      <c r="AW16" s="23"/>
      <c r="AX16" s="22"/>
      <c r="AY16" s="23"/>
      <c r="AZ16" s="22"/>
      <c r="BA16" s="23"/>
      <c r="BB16" s="22"/>
      <c r="BC16" s="23"/>
      <c r="BD16" s="22"/>
      <c r="BE16" s="23"/>
      <c r="BF16" s="22"/>
      <c r="BG16" s="23"/>
      <c r="BH16" s="22"/>
      <c r="BI16" s="23"/>
      <c r="BJ16" s="20">
        <f t="shared" si="0"/>
        <v>43</v>
      </c>
      <c r="BK16" s="32">
        <f t="shared" si="1"/>
        <v>86.093023255813947</v>
      </c>
      <c r="BL16" s="61">
        <v>86</v>
      </c>
      <c r="BM16" s="20">
        <v>88</v>
      </c>
      <c r="BN16" s="62">
        <v>87</v>
      </c>
    </row>
    <row r="17" spans="1:66" s="24" customFormat="1" ht="17.45" customHeight="1" x14ac:dyDescent="0.2">
      <c r="A17" s="20">
        <v>16</v>
      </c>
      <c r="B17" s="20">
        <v>2019111976</v>
      </c>
      <c r="C17" s="20" t="s">
        <v>57</v>
      </c>
      <c r="D17" s="20" t="s">
        <v>13</v>
      </c>
      <c r="E17" s="20" t="s">
        <v>44</v>
      </c>
      <c r="F17" s="20">
        <v>93</v>
      </c>
      <c r="G17" s="8">
        <v>2</v>
      </c>
      <c r="H17" s="20">
        <v>82</v>
      </c>
      <c r="I17" s="8">
        <v>4</v>
      </c>
      <c r="J17" s="20">
        <v>83</v>
      </c>
      <c r="K17" s="8">
        <v>4</v>
      </c>
      <c r="L17" s="20">
        <v>90</v>
      </c>
      <c r="M17" s="8">
        <v>3</v>
      </c>
      <c r="N17" s="20">
        <v>79</v>
      </c>
      <c r="O17" s="8">
        <v>3</v>
      </c>
      <c r="P17" s="20">
        <v>66</v>
      </c>
      <c r="Q17" s="8">
        <v>3</v>
      </c>
      <c r="R17" s="20">
        <v>85</v>
      </c>
      <c r="S17" s="8">
        <v>0</v>
      </c>
      <c r="T17" s="20">
        <v>95</v>
      </c>
      <c r="U17" s="8">
        <v>4</v>
      </c>
      <c r="V17" s="20">
        <v>89</v>
      </c>
      <c r="W17" s="8">
        <v>3</v>
      </c>
      <c r="X17" s="20">
        <v>91</v>
      </c>
      <c r="Y17" s="8">
        <v>2</v>
      </c>
      <c r="Z17" s="20">
        <v>79</v>
      </c>
      <c r="AA17" s="8">
        <v>2</v>
      </c>
      <c r="AB17" s="20">
        <v>89</v>
      </c>
      <c r="AC17" s="8">
        <v>3</v>
      </c>
      <c r="AD17" s="21">
        <v>92</v>
      </c>
      <c r="AE17" s="56">
        <v>3</v>
      </c>
      <c r="AF17" s="20">
        <v>84</v>
      </c>
      <c r="AG17" s="8">
        <v>2</v>
      </c>
      <c r="AH17" s="20">
        <v>85</v>
      </c>
      <c r="AI17" s="20">
        <v>3</v>
      </c>
      <c r="AJ17" s="20">
        <v>93</v>
      </c>
      <c r="AK17" s="58">
        <v>0</v>
      </c>
      <c r="AL17" s="20">
        <v>95</v>
      </c>
      <c r="AM17" s="8">
        <v>2</v>
      </c>
      <c r="AN17" s="22"/>
      <c r="AO17" s="23"/>
      <c r="AP17" s="22"/>
      <c r="AQ17" s="23"/>
      <c r="AR17" s="22"/>
      <c r="AS17" s="23"/>
      <c r="AT17" s="22"/>
      <c r="AU17" s="23"/>
      <c r="AV17" s="22"/>
      <c r="AW17" s="23"/>
      <c r="AX17" s="22"/>
      <c r="AY17" s="23"/>
      <c r="AZ17" s="22"/>
      <c r="BA17" s="23"/>
      <c r="BB17" s="22"/>
      <c r="BC17" s="23"/>
      <c r="BD17" s="22"/>
      <c r="BE17" s="23"/>
      <c r="BF17" s="22"/>
      <c r="BG17" s="23"/>
      <c r="BH17" s="22"/>
      <c r="BI17" s="23"/>
      <c r="BJ17" s="20">
        <f t="shared" si="0"/>
        <v>43</v>
      </c>
      <c r="BK17" s="32">
        <f t="shared" si="1"/>
        <v>85.906976744186053</v>
      </c>
      <c r="BL17" s="61">
        <v>91</v>
      </c>
      <c r="BM17" s="20">
        <v>95</v>
      </c>
      <c r="BN17" s="62">
        <v>93</v>
      </c>
    </row>
    <row r="18" spans="1:66" s="24" customFormat="1" ht="17.45" customHeight="1" x14ac:dyDescent="0.2">
      <c r="A18" s="20">
        <v>17</v>
      </c>
      <c r="B18" s="20">
        <v>2019113487</v>
      </c>
      <c r="C18" s="20" t="s">
        <v>58</v>
      </c>
      <c r="D18" s="20" t="s">
        <v>12</v>
      </c>
      <c r="E18" s="20" t="s">
        <v>46</v>
      </c>
      <c r="F18" s="20">
        <v>92</v>
      </c>
      <c r="G18" s="8">
        <v>2</v>
      </c>
      <c r="H18" s="20">
        <v>81</v>
      </c>
      <c r="I18" s="8">
        <v>4</v>
      </c>
      <c r="J18" s="20">
        <v>87</v>
      </c>
      <c r="K18" s="8">
        <v>4</v>
      </c>
      <c r="L18" s="20">
        <v>97</v>
      </c>
      <c r="M18" s="8">
        <v>3</v>
      </c>
      <c r="N18" s="20">
        <v>65</v>
      </c>
      <c r="O18" s="8">
        <v>3</v>
      </c>
      <c r="P18" s="20">
        <v>82</v>
      </c>
      <c r="Q18" s="8">
        <v>3</v>
      </c>
      <c r="R18" s="20">
        <v>92</v>
      </c>
      <c r="S18" s="8">
        <v>0</v>
      </c>
      <c r="T18" s="20">
        <v>83</v>
      </c>
      <c r="U18" s="8">
        <v>4</v>
      </c>
      <c r="V18" s="20">
        <v>90</v>
      </c>
      <c r="W18" s="8">
        <v>3</v>
      </c>
      <c r="X18" s="20">
        <v>95</v>
      </c>
      <c r="Y18" s="8">
        <v>2</v>
      </c>
      <c r="Z18" s="8">
        <v>92</v>
      </c>
      <c r="AA18" s="8">
        <v>2</v>
      </c>
      <c r="AB18" s="20">
        <v>83</v>
      </c>
      <c r="AC18" s="8">
        <v>3</v>
      </c>
      <c r="AD18" s="21">
        <v>87</v>
      </c>
      <c r="AE18" s="56">
        <v>3</v>
      </c>
      <c r="AF18" s="20">
        <v>88</v>
      </c>
      <c r="AG18" s="8">
        <v>2</v>
      </c>
      <c r="AH18" s="20">
        <v>85</v>
      </c>
      <c r="AI18" s="20">
        <v>3</v>
      </c>
      <c r="AJ18" s="20">
        <v>93</v>
      </c>
      <c r="AK18" s="58">
        <v>0</v>
      </c>
      <c r="AL18" s="20">
        <v>93</v>
      </c>
      <c r="AM18" s="8">
        <v>2</v>
      </c>
      <c r="AN18" s="22"/>
      <c r="AO18" s="23"/>
      <c r="AP18" s="22"/>
      <c r="AQ18" s="23"/>
      <c r="AR18" s="22"/>
      <c r="AS18" s="23"/>
      <c r="AT18" s="22"/>
      <c r="AU18" s="23"/>
      <c r="AV18" s="22"/>
      <c r="AW18" s="23"/>
      <c r="AX18" s="22"/>
      <c r="AY18" s="23"/>
      <c r="AZ18" s="22"/>
      <c r="BA18" s="23"/>
      <c r="BB18" s="22"/>
      <c r="BC18" s="23"/>
      <c r="BD18" s="22"/>
      <c r="BE18" s="23"/>
      <c r="BF18" s="22"/>
      <c r="BG18" s="23"/>
      <c r="BH18" s="22"/>
      <c r="BI18" s="23"/>
      <c r="BJ18" s="20">
        <f t="shared" si="0"/>
        <v>43</v>
      </c>
      <c r="BK18" s="32">
        <f t="shared" si="1"/>
        <v>85.837209302325576</v>
      </c>
      <c r="BL18" s="61">
        <v>76</v>
      </c>
      <c r="BM18" s="20">
        <v>92.8</v>
      </c>
      <c r="BN18" s="62">
        <v>84.4</v>
      </c>
    </row>
    <row r="19" spans="1:66" s="24" customFormat="1" ht="17.45" customHeight="1" x14ac:dyDescent="0.2">
      <c r="A19" s="20">
        <v>18</v>
      </c>
      <c r="B19" s="20">
        <v>2019111839</v>
      </c>
      <c r="C19" s="20" t="s">
        <v>59</v>
      </c>
      <c r="D19" s="20" t="s">
        <v>12</v>
      </c>
      <c r="E19" s="20" t="s">
        <v>42</v>
      </c>
      <c r="F19" s="20">
        <v>93</v>
      </c>
      <c r="G19" s="8">
        <v>2</v>
      </c>
      <c r="H19" s="20">
        <v>85</v>
      </c>
      <c r="I19" s="8">
        <v>4</v>
      </c>
      <c r="J19" s="20">
        <v>88</v>
      </c>
      <c r="K19" s="8">
        <v>4</v>
      </c>
      <c r="L19" s="20">
        <v>91</v>
      </c>
      <c r="M19" s="8">
        <v>3</v>
      </c>
      <c r="N19" s="20">
        <v>72</v>
      </c>
      <c r="O19" s="8">
        <v>3</v>
      </c>
      <c r="P19" s="20">
        <v>76</v>
      </c>
      <c r="Q19" s="8">
        <v>3</v>
      </c>
      <c r="R19" s="20">
        <v>93</v>
      </c>
      <c r="S19" s="8">
        <v>0</v>
      </c>
      <c r="T19" s="20">
        <v>89</v>
      </c>
      <c r="U19" s="8">
        <v>4</v>
      </c>
      <c r="V19" s="20">
        <v>94</v>
      </c>
      <c r="W19" s="8">
        <v>3</v>
      </c>
      <c r="X19" s="20">
        <v>91</v>
      </c>
      <c r="Y19" s="8">
        <v>2</v>
      </c>
      <c r="Z19" s="20">
        <v>93.7</v>
      </c>
      <c r="AA19" s="8">
        <v>2</v>
      </c>
      <c r="AB19" s="20">
        <v>84</v>
      </c>
      <c r="AC19" s="8">
        <v>3</v>
      </c>
      <c r="AD19" s="21">
        <v>83</v>
      </c>
      <c r="AE19" s="56">
        <v>3</v>
      </c>
      <c r="AF19" s="20">
        <v>78</v>
      </c>
      <c r="AG19" s="8">
        <v>2</v>
      </c>
      <c r="AH19" s="20">
        <v>85</v>
      </c>
      <c r="AI19" s="20">
        <v>3</v>
      </c>
      <c r="AJ19" s="20">
        <v>93</v>
      </c>
      <c r="AK19" s="58">
        <v>0</v>
      </c>
      <c r="AL19" s="20">
        <v>88</v>
      </c>
      <c r="AM19" s="8">
        <v>2</v>
      </c>
      <c r="AN19" s="22"/>
      <c r="AO19" s="23"/>
      <c r="AP19" s="22"/>
      <c r="AQ19" s="23"/>
      <c r="AR19" s="22"/>
      <c r="AS19" s="23"/>
      <c r="AT19" s="22"/>
      <c r="AU19" s="23"/>
      <c r="AV19" s="22"/>
      <c r="AW19" s="23"/>
      <c r="AX19" s="22"/>
      <c r="AY19" s="23"/>
      <c r="AZ19" s="22"/>
      <c r="BA19" s="23"/>
      <c r="BB19" s="22"/>
      <c r="BC19" s="23"/>
      <c r="BD19" s="22"/>
      <c r="BE19" s="23"/>
      <c r="BF19" s="22"/>
      <c r="BG19" s="23"/>
      <c r="BH19" s="22"/>
      <c r="BI19" s="23"/>
      <c r="BJ19" s="20">
        <f t="shared" si="0"/>
        <v>43</v>
      </c>
      <c r="BK19" s="32">
        <f t="shared" si="1"/>
        <v>85.823255813953494</v>
      </c>
      <c r="BL19" s="61">
        <v>87</v>
      </c>
      <c r="BM19" s="20">
        <v>98</v>
      </c>
      <c r="BN19" s="62">
        <v>92.5</v>
      </c>
    </row>
    <row r="20" spans="1:66" s="24" customFormat="1" ht="17.45" customHeight="1" x14ac:dyDescent="0.2">
      <c r="A20" s="20">
        <v>19</v>
      </c>
      <c r="B20" s="20">
        <v>2019111837</v>
      </c>
      <c r="C20" s="20" t="s">
        <v>61</v>
      </c>
      <c r="D20" s="20" t="s">
        <v>13</v>
      </c>
      <c r="E20" s="20" t="s">
        <v>42</v>
      </c>
      <c r="F20" s="20">
        <v>94</v>
      </c>
      <c r="G20" s="8">
        <v>2</v>
      </c>
      <c r="H20" s="20">
        <v>90</v>
      </c>
      <c r="I20" s="8">
        <v>4</v>
      </c>
      <c r="J20" s="20">
        <v>78</v>
      </c>
      <c r="K20" s="8">
        <v>4</v>
      </c>
      <c r="L20" s="20">
        <v>90</v>
      </c>
      <c r="M20" s="8">
        <v>3</v>
      </c>
      <c r="N20" s="20">
        <v>63</v>
      </c>
      <c r="O20" s="8">
        <v>3</v>
      </c>
      <c r="P20" s="20">
        <v>67</v>
      </c>
      <c r="Q20" s="8">
        <v>3</v>
      </c>
      <c r="R20" s="20">
        <v>81</v>
      </c>
      <c r="S20" s="8">
        <v>0</v>
      </c>
      <c r="T20" s="20">
        <v>95</v>
      </c>
      <c r="U20" s="8">
        <v>4</v>
      </c>
      <c r="V20" s="20">
        <v>94</v>
      </c>
      <c r="W20" s="8">
        <v>3</v>
      </c>
      <c r="X20" s="20">
        <v>93</v>
      </c>
      <c r="Y20" s="8">
        <v>2</v>
      </c>
      <c r="Z20" s="20">
        <v>92.3</v>
      </c>
      <c r="AA20" s="8">
        <v>2</v>
      </c>
      <c r="AB20" s="20">
        <v>86</v>
      </c>
      <c r="AC20" s="8">
        <v>3</v>
      </c>
      <c r="AD20" s="21">
        <v>88</v>
      </c>
      <c r="AE20" s="56">
        <v>3</v>
      </c>
      <c r="AF20" s="20">
        <v>78</v>
      </c>
      <c r="AG20" s="8">
        <v>2</v>
      </c>
      <c r="AH20" s="20">
        <v>85</v>
      </c>
      <c r="AI20" s="20">
        <v>3</v>
      </c>
      <c r="AJ20" s="20">
        <v>93</v>
      </c>
      <c r="AK20" s="58">
        <v>0</v>
      </c>
      <c r="AL20" s="20">
        <v>82</v>
      </c>
      <c r="AM20" s="8">
        <v>2</v>
      </c>
      <c r="AN20" s="22">
        <v>93</v>
      </c>
      <c r="AO20" s="23">
        <v>2</v>
      </c>
      <c r="AP20" s="22"/>
      <c r="AQ20" s="23"/>
      <c r="AR20" s="22"/>
      <c r="AS20" s="23"/>
      <c r="AT20" s="22"/>
      <c r="AU20" s="23"/>
      <c r="AV20" s="22"/>
      <c r="AW20" s="23"/>
      <c r="AX20" s="22"/>
      <c r="AY20" s="23"/>
      <c r="AZ20" s="22"/>
      <c r="BA20" s="23"/>
      <c r="BB20" s="22"/>
      <c r="BC20" s="23"/>
      <c r="BD20" s="22"/>
      <c r="BE20" s="23"/>
      <c r="BF20" s="22"/>
      <c r="BG20" s="23"/>
      <c r="BH20" s="22"/>
      <c r="BI20" s="23"/>
      <c r="BJ20" s="20">
        <f t="shared" si="0"/>
        <v>45</v>
      </c>
      <c r="BK20" s="32">
        <f t="shared" si="1"/>
        <v>85.23555555555555</v>
      </c>
      <c r="BL20" s="61">
        <v>79</v>
      </c>
      <c r="BM20" s="20">
        <v>89</v>
      </c>
      <c r="BN20" s="62">
        <v>84</v>
      </c>
    </row>
    <row r="21" spans="1:66" s="24" customFormat="1" ht="17.45" customHeight="1" x14ac:dyDescent="0.2">
      <c r="A21" s="20">
        <v>20</v>
      </c>
      <c r="B21" s="20">
        <v>2019111807</v>
      </c>
      <c r="C21" s="20" t="s">
        <v>62</v>
      </c>
      <c r="D21" s="20" t="s">
        <v>13</v>
      </c>
      <c r="E21" s="20" t="s">
        <v>42</v>
      </c>
      <c r="F21" s="20">
        <v>88</v>
      </c>
      <c r="G21" s="8">
        <v>2</v>
      </c>
      <c r="H21" s="20">
        <v>92</v>
      </c>
      <c r="I21" s="8">
        <v>4</v>
      </c>
      <c r="J21" s="20">
        <v>78</v>
      </c>
      <c r="K21" s="8">
        <v>4</v>
      </c>
      <c r="L21" s="20">
        <v>90</v>
      </c>
      <c r="M21" s="8">
        <v>3</v>
      </c>
      <c r="N21" s="20">
        <v>67</v>
      </c>
      <c r="O21" s="8">
        <v>3</v>
      </c>
      <c r="P21" s="20">
        <v>82</v>
      </c>
      <c r="Q21" s="8">
        <v>3</v>
      </c>
      <c r="R21" s="20">
        <v>91</v>
      </c>
      <c r="S21" s="8">
        <v>0</v>
      </c>
      <c r="T21" s="20">
        <v>92</v>
      </c>
      <c r="U21" s="8">
        <v>4</v>
      </c>
      <c r="V21" s="20">
        <v>90</v>
      </c>
      <c r="W21" s="8">
        <v>3</v>
      </c>
      <c r="X21" s="20">
        <v>92</v>
      </c>
      <c r="Y21" s="8">
        <v>2</v>
      </c>
      <c r="Z21" s="20">
        <v>90.9</v>
      </c>
      <c r="AA21" s="8">
        <v>2</v>
      </c>
      <c r="AB21" s="20">
        <v>91</v>
      </c>
      <c r="AC21" s="8">
        <v>3</v>
      </c>
      <c r="AD21" s="21">
        <v>79</v>
      </c>
      <c r="AE21" s="56">
        <v>3</v>
      </c>
      <c r="AF21" s="20">
        <v>75</v>
      </c>
      <c r="AG21" s="8">
        <v>2</v>
      </c>
      <c r="AH21" s="20">
        <v>85</v>
      </c>
      <c r="AI21" s="20">
        <v>3</v>
      </c>
      <c r="AJ21" s="20">
        <v>93</v>
      </c>
      <c r="AK21" s="58">
        <v>0</v>
      </c>
      <c r="AL21" s="20">
        <v>86</v>
      </c>
      <c r="AM21" s="8">
        <v>2</v>
      </c>
      <c r="AN21" s="22"/>
      <c r="AO21" s="23"/>
      <c r="AP21" s="22"/>
      <c r="AQ21" s="23"/>
      <c r="AR21" s="22"/>
      <c r="AS21" s="23"/>
      <c r="AT21" s="22"/>
      <c r="AU21" s="23"/>
      <c r="AV21" s="22"/>
      <c r="AW21" s="23"/>
      <c r="AX21" s="22"/>
      <c r="AY21" s="23"/>
      <c r="AZ21" s="22"/>
      <c r="BA21" s="23"/>
      <c r="BB21" s="22"/>
      <c r="BC21" s="23"/>
      <c r="BD21" s="22"/>
      <c r="BE21" s="23"/>
      <c r="BF21" s="22"/>
      <c r="BG21" s="23"/>
      <c r="BH21" s="22"/>
      <c r="BI21" s="23"/>
      <c r="BJ21" s="20">
        <f t="shared" si="0"/>
        <v>43</v>
      </c>
      <c r="BK21" s="32">
        <f t="shared" si="1"/>
        <v>85.204651162790697</v>
      </c>
      <c r="BL21" s="61">
        <v>80</v>
      </c>
      <c r="BM21" s="20">
        <v>94</v>
      </c>
      <c r="BN21" s="62">
        <v>87</v>
      </c>
    </row>
    <row r="22" spans="1:66" s="24" customFormat="1" ht="17.45" customHeight="1" x14ac:dyDescent="0.2">
      <c r="A22" s="20">
        <v>21</v>
      </c>
      <c r="B22" s="20">
        <v>2019111882</v>
      </c>
      <c r="C22" s="20" t="s">
        <v>63</v>
      </c>
      <c r="D22" s="20" t="s">
        <v>13</v>
      </c>
      <c r="E22" s="20" t="s">
        <v>44</v>
      </c>
      <c r="F22" s="20">
        <v>80</v>
      </c>
      <c r="G22" s="8">
        <v>2</v>
      </c>
      <c r="H22" s="20">
        <v>83</v>
      </c>
      <c r="I22" s="8">
        <v>4</v>
      </c>
      <c r="J22" s="20">
        <v>76</v>
      </c>
      <c r="K22" s="8">
        <v>4</v>
      </c>
      <c r="L22" s="20">
        <v>93</v>
      </c>
      <c r="M22" s="8">
        <v>3</v>
      </c>
      <c r="N22" s="20">
        <v>85</v>
      </c>
      <c r="O22" s="8">
        <v>3</v>
      </c>
      <c r="P22" s="20">
        <v>69</v>
      </c>
      <c r="Q22" s="8">
        <v>3</v>
      </c>
      <c r="R22" s="20">
        <v>86</v>
      </c>
      <c r="S22" s="8">
        <v>0</v>
      </c>
      <c r="T22" s="20">
        <v>97</v>
      </c>
      <c r="U22" s="8">
        <v>4</v>
      </c>
      <c r="V22" s="20">
        <v>93</v>
      </c>
      <c r="W22" s="8">
        <v>3</v>
      </c>
      <c r="X22" s="20">
        <v>92</v>
      </c>
      <c r="Y22" s="8">
        <v>2</v>
      </c>
      <c r="Z22" s="8">
        <v>84</v>
      </c>
      <c r="AA22" s="8">
        <v>2</v>
      </c>
      <c r="AB22" s="20">
        <v>82</v>
      </c>
      <c r="AC22" s="8">
        <v>3</v>
      </c>
      <c r="AD22" s="21">
        <v>86</v>
      </c>
      <c r="AE22" s="56">
        <v>3</v>
      </c>
      <c r="AF22" s="20">
        <v>80</v>
      </c>
      <c r="AG22" s="8">
        <v>2</v>
      </c>
      <c r="AH22" s="20">
        <v>85</v>
      </c>
      <c r="AI22" s="20">
        <v>3</v>
      </c>
      <c r="AJ22" s="20">
        <v>93</v>
      </c>
      <c r="AK22" s="58">
        <v>0</v>
      </c>
      <c r="AL22" s="20">
        <v>94</v>
      </c>
      <c r="AM22" s="8">
        <v>2</v>
      </c>
      <c r="AN22" s="22"/>
      <c r="AO22" s="23"/>
      <c r="AP22" s="22"/>
      <c r="AQ22" s="23"/>
      <c r="AR22" s="22"/>
      <c r="AS22" s="23"/>
      <c r="AT22" s="22"/>
      <c r="AU22" s="23"/>
      <c r="AV22" s="22"/>
      <c r="AW22" s="23"/>
      <c r="AX22" s="22"/>
      <c r="AY22" s="23"/>
      <c r="AZ22" s="22"/>
      <c r="BA22" s="23"/>
      <c r="BB22" s="22"/>
      <c r="BC22" s="23"/>
      <c r="BD22" s="22"/>
      <c r="BE22" s="23"/>
      <c r="BF22" s="22"/>
      <c r="BG22" s="23"/>
      <c r="BH22" s="22"/>
      <c r="BI22" s="23"/>
      <c r="BJ22" s="20">
        <f t="shared" si="0"/>
        <v>43</v>
      </c>
      <c r="BK22" s="32">
        <f t="shared" si="1"/>
        <v>85.186046511627907</v>
      </c>
      <c r="BL22" s="61">
        <v>80</v>
      </c>
      <c r="BM22" s="20">
        <v>95.2</v>
      </c>
      <c r="BN22" s="62">
        <v>87.6</v>
      </c>
    </row>
    <row r="23" spans="1:66" s="24" customFormat="1" ht="17.45" customHeight="1" x14ac:dyDescent="0.2">
      <c r="A23" s="20">
        <v>22</v>
      </c>
      <c r="B23" s="20">
        <v>2019111835</v>
      </c>
      <c r="C23" s="20" t="s">
        <v>64</v>
      </c>
      <c r="D23" s="20" t="s">
        <v>13</v>
      </c>
      <c r="E23" s="20" t="s">
        <v>42</v>
      </c>
      <c r="F23" s="20">
        <v>84</v>
      </c>
      <c r="G23" s="8">
        <v>2</v>
      </c>
      <c r="H23" s="20">
        <v>92</v>
      </c>
      <c r="I23" s="8">
        <v>4</v>
      </c>
      <c r="J23" s="20">
        <v>77</v>
      </c>
      <c r="K23" s="8">
        <v>4</v>
      </c>
      <c r="L23" s="20">
        <v>85</v>
      </c>
      <c r="M23" s="8">
        <v>3</v>
      </c>
      <c r="N23" s="20">
        <v>70</v>
      </c>
      <c r="O23" s="8">
        <v>3</v>
      </c>
      <c r="P23" s="20">
        <v>73</v>
      </c>
      <c r="Q23" s="8">
        <v>3</v>
      </c>
      <c r="R23" s="20">
        <v>87</v>
      </c>
      <c r="S23" s="8">
        <v>0</v>
      </c>
      <c r="T23" s="20">
        <v>93</v>
      </c>
      <c r="U23" s="8">
        <v>4</v>
      </c>
      <c r="V23" s="20">
        <v>85</v>
      </c>
      <c r="W23" s="8">
        <v>3</v>
      </c>
      <c r="X23" s="20">
        <v>89</v>
      </c>
      <c r="Y23" s="8">
        <v>2</v>
      </c>
      <c r="Z23" s="20">
        <v>88.1</v>
      </c>
      <c r="AA23" s="8">
        <v>2</v>
      </c>
      <c r="AB23" s="20">
        <v>87</v>
      </c>
      <c r="AC23" s="8">
        <v>3</v>
      </c>
      <c r="AD23" s="21">
        <v>97</v>
      </c>
      <c r="AE23" s="56">
        <v>3</v>
      </c>
      <c r="AF23" s="20">
        <v>87</v>
      </c>
      <c r="AG23" s="8">
        <v>2</v>
      </c>
      <c r="AH23" s="20">
        <v>85</v>
      </c>
      <c r="AI23" s="20">
        <v>3</v>
      </c>
      <c r="AJ23" s="20">
        <v>93</v>
      </c>
      <c r="AK23" s="58">
        <v>0</v>
      </c>
      <c r="AL23" s="20">
        <v>85</v>
      </c>
      <c r="AM23" s="8">
        <v>2</v>
      </c>
      <c r="AN23" s="22"/>
      <c r="AO23" s="23"/>
      <c r="AP23" s="22"/>
      <c r="AQ23" s="23"/>
      <c r="AR23" s="22"/>
      <c r="AS23" s="23"/>
      <c r="AT23" s="22"/>
      <c r="AU23" s="23"/>
      <c r="AV23" s="22"/>
      <c r="AW23" s="23"/>
      <c r="AX23" s="22"/>
      <c r="AY23" s="23"/>
      <c r="AZ23" s="22"/>
      <c r="BA23" s="23"/>
      <c r="BB23" s="22"/>
      <c r="BC23" s="23"/>
      <c r="BD23" s="22"/>
      <c r="BE23" s="23"/>
      <c r="BF23" s="22"/>
      <c r="BG23" s="23"/>
      <c r="BH23" s="22"/>
      <c r="BI23" s="23"/>
      <c r="BJ23" s="20">
        <f t="shared" si="0"/>
        <v>43</v>
      </c>
      <c r="BK23" s="32">
        <f t="shared" si="1"/>
        <v>85.120930232558138</v>
      </c>
      <c r="BL23" s="61">
        <v>86</v>
      </c>
      <c r="BM23" s="20">
        <v>81.599999999999994</v>
      </c>
      <c r="BN23" s="62">
        <v>83.8</v>
      </c>
    </row>
    <row r="24" spans="1:66" s="24" customFormat="1" ht="17.45" customHeight="1" x14ac:dyDescent="0.2">
      <c r="A24" s="20">
        <v>23</v>
      </c>
      <c r="B24" s="20">
        <v>2019111774</v>
      </c>
      <c r="C24" s="20" t="s">
        <v>65</v>
      </c>
      <c r="D24" s="20" t="s">
        <v>12</v>
      </c>
      <c r="E24" s="20" t="s">
        <v>42</v>
      </c>
      <c r="F24" s="20">
        <v>83</v>
      </c>
      <c r="G24" s="8">
        <v>2</v>
      </c>
      <c r="H24" s="20">
        <v>80</v>
      </c>
      <c r="I24" s="8">
        <v>4</v>
      </c>
      <c r="J24" s="20">
        <v>70</v>
      </c>
      <c r="K24" s="8">
        <v>4</v>
      </c>
      <c r="L24" s="20">
        <v>86</v>
      </c>
      <c r="M24" s="8">
        <v>3</v>
      </c>
      <c r="N24" s="20">
        <v>74</v>
      </c>
      <c r="O24" s="8">
        <v>3</v>
      </c>
      <c r="P24" s="20">
        <v>88</v>
      </c>
      <c r="Q24" s="8">
        <v>3</v>
      </c>
      <c r="R24" s="20">
        <v>90</v>
      </c>
      <c r="S24" s="8">
        <v>0</v>
      </c>
      <c r="T24" s="20">
        <v>90</v>
      </c>
      <c r="U24" s="8">
        <v>4</v>
      </c>
      <c r="V24" s="20">
        <v>92</v>
      </c>
      <c r="W24" s="8">
        <v>3</v>
      </c>
      <c r="X24" s="20">
        <v>92</v>
      </c>
      <c r="Y24" s="8">
        <v>2</v>
      </c>
      <c r="Z24" s="8">
        <v>92</v>
      </c>
      <c r="AA24" s="8">
        <v>2</v>
      </c>
      <c r="AB24" s="20">
        <v>87</v>
      </c>
      <c r="AC24" s="8">
        <v>3</v>
      </c>
      <c r="AD24" s="21">
        <v>87</v>
      </c>
      <c r="AE24" s="56">
        <v>3</v>
      </c>
      <c r="AF24" s="20">
        <v>84</v>
      </c>
      <c r="AG24" s="8">
        <v>2</v>
      </c>
      <c r="AH24" s="20">
        <v>85</v>
      </c>
      <c r="AI24" s="20">
        <v>3</v>
      </c>
      <c r="AJ24" s="20">
        <v>93</v>
      </c>
      <c r="AK24" s="58">
        <v>0</v>
      </c>
      <c r="AL24" s="20">
        <v>89</v>
      </c>
      <c r="AM24" s="8">
        <v>2</v>
      </c>
      <c r="AN24" s="22"/>
      <c r="AO24" s="23"/>
      <c r="AP24" s="22"/>
      <c r="AQ24" s="23"/>
      <c r="AR24" s="22"/>
      <c r="AS24" s="23"/>
      <c r="AT24" s="22"/>
      <c r="AU24" s="23"/>
      <c r="AV24" s="22"/>
      <c r="AW24" s="23"/>
      <c r="AX24" s="22"/>
      <c r="AY24" s="23"/>
      <c r="AZ24" s="22"/>
      <c r="BA24" s="23"/>
      <c r="BB24" s="22"/>
      <c r="BC24" s="23"/>
      <c r="BD24" s="22"/>
      <c r="BE24" s="23"/>
      <c r="BF24" s="22"/>
      <c r="BG24" s="23"/>
      <c r="BH24" s="22"/>
      <c r="BI24" s="23"/>
      <c r="BJ24" s="20">
        <f t="shared" si="0"/>
        <v>43</v>
      </c>
      <c r="BK24" s="32">
        <f t="shared" si="1"/>
        <v>84.581395348837205</v>
      </c>
      <c r="BL24" s="61">
        <v>89</v>
      </c>
      <c r="BM24" s="20">
        <v>95</v>
      </c>
      <c r="BN24" s="62">
        <v>92</v>
      </c>
    </row>
    <row r="25" spans="1:66" s="24" customFormat="1" ht="17.45" customHeight="1" x14ac:dyDescent="0.2">
      <c r="A25" s="20">
        <v>24</v>
      </c>
      <c r="B25" s="20">
        <v>2019111927</v>
      </c>
      <c r="C25" s="20" t="s">
        <v>66</v>
      </c>
      <c r="D25" s="20" t="s">
        <v>13</v>
      </c>
      <c r="E25" s="20" t="s">
        <v>44</v>
      </c>
      <c r="F25" s="20">
        <v>83</v>
      </c>
      <c r="G25" s="8">
        <v>2</v>
      </c>
      <c r="H25" s="20">
        <v>82</v>
      </c>
      <c r="I25" s="8">
        <v>4</v>
      </c>
      <c r="J25" s="20">
        <v>77</v>
      </c>
      <c r="K25" s="8">
        <v>4</v>
      </c>
      <c r="L25" s="20">
        <v>93</v>
      </c>
      <c r="M25" s="8">
        <v>3</v>
      </c>
      <c r="N25" s="20">
        <v>67</v>
      </c>
      <c r="O25" s="8">
        <v>3</v>
      </c>
      <c r="P25" s="20">
        <v>67</v>
      </c>
      <c r="Q25" s="8">
        <v>3</v>
      </c>
      <c r="R25" s="20">
        <v>93</v>
      </c>
      <c r="S25" s="8">
        <v>0</v>
      </c>
      <c r="T25" s="20">
        <v>86</v>
      </c>
      <c r="U25" s="8">
        <v>4</v>
      </c>
      <c r="V25" s="20">
        <v>93</v>
      </c>
      <c r="W25" s="8">
        <v>3</v>
      </c>
      <c r="X25" s="20">
        <v>93</v>
      </c>
      <c r="Y25" s="8">
        <v>2</v>
      </c>
      <c r="Z25" s="20">
        <v>81.099999999999994</v>
      </c>
      <c r="AA25" s="8">
        <v>2</v>
      </c>
      <c r="AB25" s="20">
        <v>94</v>
      </c>
      <c r="AC25" s="8">
        <v>3</v>
      </c>
      <c r="AD25" s="21">
        <v>90</v>
      </c>
      <c r="AE25" s="56">
        <v>3</v>
      </c>
      <c r="AF25" s="20">
        <v>85</v>
      </c>
      <c r="AG25" s="8">
        <v>2</v>
      </c>
      <c r="AH25" s="20">
        <v>85</v>
      </c>
      <c r="AI25" s="20">
        <v>3</v>
      </c>
      <c r="AJ25" s="20">
        <v>93</v>
      </c>
      <c r="AK25" s="58">
        <v>0</v>
      </c>
      <c r="AL25" s="20">
        <v>94</v>
      </c>
      <c r="AM25" s="8">
        <v>2</v>
      </c>
      <c r="AN25" s="22"/>
      <c r="AO25" s="23"/>
      <c r="AP25" s="22"/>
      <c r="AQ25" s="23"/>
      <c r="AR25" s="22"/>
      <c r="AS25" s="23"/>
      <c r="AT25" s="22"/>
      <c r="AU25" s="23"/>
      <c r="AV25" s="22"/>
      <c r="AW25" s="23"/>
      <c r="AX25" s="22"/>
      <c r="AY25" s="23"/>
      <c r="AZ25" s="22"/>
      <c r="BA25" s="23"/>
      <c r="BB25" s="22"/>
      <c r="BC25" s="23"/>
      <c r="BD25" s="22"/>
      <c r="BE25" s="23"/>
      <c r="BF25" s="22"/>
      <c r="BG25" s="23"/>
      <c r="BH25" s="22"/>
      <c r="BI25" s="23"/>
      <c r="BJ25" s="20">
        <f t="shared" si="0"/>
        <v>43</v>
      </c>
      <c r="BK25" s="32">
        <f t="shared" si="1"/>
        <v>84.167441860465118</v>
      </c>
      <c r="BL25" s="61">
        <v>81</v>
      </c>
      <c r="BM25" s="20">
        <v>94.6</v>
      </c>
      <c r="BN25" s="62">
        <v>87.8</v>
      </c>
    </row>
    <row r="26" spans="1:66" s="24" customFormat="1" ht="17.45" customHeight="1" x14ac:dyDescent="0.2">
      <c r="A26" s="20">
        <v>25</v>
      </c>
      <c r="B26" s="20">
        <v>2019113811</v>
      </c>
      <c r="C26" s="20" t="s">
        <v>67</v>
      </c>
      <c r="D26" s="20" t="s">
        <v>13</v>
      </c>
      <c r="E26" s="20" t="s">
        <v>44</v>
      </c>
      <c r="F26" s="20">
        <v>86</v>
      </c>
      <c r="G26" s="8">
        <v>2</v>
      </c>
      <c r="H26" s="20">
        <v>87</v>
      </c>
      <c r="I26" s="8">
        <v>4</v>
      </c>
      <c r="J26" s="20">
        <v>79</v>
      </c>
      <c r="K26" s="8">
        <v>4</v>
      </c>
      <c r="L26" s="20">
        <v>83</v>
      </c>
      <c r="M26" s="8">
        <v>3</v>
      </c>
      <c r="N26" s="20">
        <v>75</v>
      </c>
      <c r="O26" s="8">
        <v>3</v>
      </c>
      <c r="P26" s="20">
        <v>73</v>
      </c>
      <c r="Q26" s="8">
        <v>3</v>
      </c>
      <c r="R26" s="20">
        <v>95</v>
      </c>
      <c r="S26" s="8">
        <v>0</v>
      </c>
      <c r="T26" s="20">
        <v>92</v>
      </c>
      <c r="U26" s="8">
        <v>4</v>
      </c>
      <c r="V26" s="20">
        <v>77</v>
      </c>
      <c r="W26" s="8">
        <v>3</v>
      </c>
      <c r="X26" s="20">
        <v>90</v>
      </c>
      <c r="Y26" s="8">
        <v>2</v>
      </c>
      <c r="Z26" s="20">
        <v>91.6</v>
      </c>
      <c r="AA26" s="8">
        <v>2</v>
      </c>
      <c r="AB26" s="20">
        <v>89</v>
      </c>
      <c r="AC26" s="8">
        <v>3</v>
      </c>
      <c r="AD26" s="20">
        <v>83</v>
      </c>
      <c r="AE26" s="56">
        <v>3</v>
      </c>
      <c r="AF26" s="20">
        <v>83</v>
      </c>
      <c r="AG26" s="8">
        <v>2</v>
      </c>
      <c r="AH26" s="20">
        <v>85</v>
      </c>
      <c r="AI26" s="20">
        <v>3</v>
      </c>
      <c r="AJ26" s="25">
        <v>0</v>
      </c>
      <c r="AK26" s="58">
        <v>0</v>
      </c>
      <c r="AL26" s="20">
        <v>82</v>
      </c>
      <c r="AM26" s="8">
        <v>2</v>
      </c>
      <c r="AN26" s="22">
        <v>94</v>
      </c>
      <c r="AO26" s="23">
        <v>2</v>
      </c>
      <c r="AP26" s="22"/>
      <c r="AQ26" s="23"/>
      <c r="AR26" s="22"/>
      <c r="AS26" s="23"/>
      <c r="AT26" s="22"/>
      <c r="AU26" s="23"/>
      <c r="AV26" s="22"/>
      <c r="AW26" s="23"/>
      <c r="AX26" s="22"/>
      <c r="AY26" s="23"/>
      <c r="AZ26" s="22"/>
      <c r="BA26" s="23"/>
      <c r="BB26" s="22"/>
      <c r="BC26" s="23"/>
      <c r="BD26" s="22"/>
      <c r="BE26" s="23"/>
      <c r="BF26" s="22"/>
      <c r="BG26" s="23"/>
      <c r="BH26" s="22"/>
      <c r="BI26" s="23"/>
      <c r="BJ26" s="20">
        <f t="shared" si="0"/>
        <v>45</v>
      </c>
      <c r="BK26" s="32">
        <f t="shared" si="1"/>
        <v>84.004444444444445</v>
      </c>
      <c r="BL26" s="61">
        <v>90</v>
      </c>
      <c r="BM26" s="20">
        <v>85.2</v>
      </c>
      <c r="BN26" s="62">
        <v>87.6</v>
      </c>
    </row>
    <row r="27" spans="1:66" s="24" customFormat="1" ht="17.45" customHeight="1" x14ac:dyDescent="0.2">
      <c r="A27" s="20">
        <v>26</v>
      </c>
      <c r="B27" s="20">
        <v>2019111699</v>
      </c>
      <c r="C27" s="20" t="s">
        <v>68</v>
      </c>
      <c r="D27" s="20" t="s">
        <v>12</v>
      </c>
      <c r="E27" s="20" t="s">
        <v>46</v>
      </c>
      <c r="F27" s="20">
        <v>84</v>
      </c>
      <c r="G27" s="8">
        <v>2</v>
      </c>
      <c r="H27" s="20">
        <v>82</v>
      </c>
      <c r="I27" s="8">
        <v>4</v>
      </c>
      <c r="J27" s="20">
        <v>79</v>
      </c>
      <c r="K27" s="8">
        <v>4</v>
      </c>
      <c r="L27" s="20">
        <v>93</v>
      </c>
      <c r="M27" s="8">
        <v>3</v>
      </c>
      <c r="N27" s="20">
        <v>69</v>
      </c>
      <c r="O27" s="8">
        <v>3</v>
      </c>
      <c r="P27" s="20">
        <v>78</v>
      </c>
      <c r="Q27" s="8">
        <v>3</v>
      </c>
      <c r="R27" s="20">
        <v>91</v>
      </c>
      <c r="S27" s="8">
        <v>0</v>
      </c>
      <c r="T27" s="20">
        <v>74</v>
      </c>
      <c r="U27" s="8">
        <v>4</v>
      </c>
      <c r="V27" s="20">
        <v>88</v>
      </c>
      <c r="W27" s="8">
        <v>3</v>
      </c>
      <c r="X27" s="20">
        <v>94</v>
      </c>
      <c r="Y27" s="8">
        <v>2</v>
      </c>
      <c r="Z27" s="8">
        <v>92</v>
      </c>
      <c r="AA27" s="8">
        <v>2</v>
      </c>
      <c r="AB27" s="20">
        <v>89</v>
      </c>
      <c r="AC27" s="8">
        <v>3</v>
      </c>
      <c r="AD27" s="20">
        <v>86</v>
      </c>
      <c r="AE27" s="56">
        <v>3</v>
      </c>
      <c r="AF27" s="20">
        <v>87</v>
      </c>
      <c r="AG27" s="8">
        <v>2</v>
      </c>
      <c r="AH27" s="20">
        <v>85</v>
      </c>
      <c r="AI27" s="20">
        <v>3</v>
      </c>
      <c r="AJ27" s="20">
        <v>96</v>
      </c>
      <c r="AK27" s="58">
        <v>0</v>
      </c>
      <c r="AL27" s="20">
        <v>93</v>
      </c>
      <c r="AM27" s="8">
        <v>2</v>
      </c>
      <c r="AN27" s="22"/>
      <c r="AO27" s="23"/>
      <c r="AP27" s="22"/>
      <c r="AQ27" s="23"/>
      <c r="AR27" s="22"/>
      <c r="AS27" s="23"/>
      <c r="AT27" s="22"/>
      <c r="AU27" s="23"/>
      <c r="AV27" s="22"/>
      <c r="AW27" s="23"/>
      <c r="AX27" s="22"/>
      <c r="AY27" s="23"/>
      <c r="AZ27" s="22"/>
      <c r="BA27" s="23"/>
      <c r="BB27" s="22"/>
      <c r="BC27" s="23"/>
      <c r="BD27" s="22"/>
      <c r="BE27" s="23"/>
      <c r="BF27" s="22"/>
      <c r="BG27" s="23"/>
      <c r="BH27" s="22"/>
      <c r="BI27" s="23"/>
      <c r="BJ27" s="20">
        <f t="shared" si="0"/>
        <v>43</v>
      </c>
      <c r="BK27" s="32">
        <f t="shared" si="1"/>
        <v>83.813953488372093</v>
      </c>
      <c r="BL27" s="61">
        <v>91</v>
      </c>
      <c r="BM27" s="20">
        <v>93.5</v>
      </c>
      <c r="BN27" s="62">
        <v>92.25</v>
      </c>
    </row>
    <row r="28" spans="1:66" s="24" customFormat="1" ht="17.45" customHeight="1" x14ac:dyDescent="0.2">
      <c r="A28" s="20">
        <v>27</v>
      </c>
      <c r="B28" s="20">
        <v>2019111890</v>
      </c>
      <c r="C28" s="20" t="s">
        <v>69</v>
      </c>
      <c r="D28" s="20" t="s">
        <v>13</v>
      </c>
      <c r="E28" s="20" t="s">
        <v>44</v>
      </c>
      <c r="F28" s="20">
        <v>75</v>
      </c>
      <c r="G28" s="8">
        <v>2</v>
      </c>
      <c r="H28" s="20">
        <v>76</v>
      </c>
      <c r="I28" s="8">
        <v>4</v>
      </c>
      <c r="J28" s="20">
        <v>77</v>
      </c>
      <c r="K28" s="8">
        <v>4</v>
      </c>
      <c r="L28" s="20">
        <v>82</v>
      </c>
      <c r="M28" s="8">
        <v>3</v>
      </c>
      <c r="N28" s="20">
        <v>81</v>
      </c>
      <c r="O28" s="8">
        <v>3</v>
      </c>
      <c r="P28" s="20">
        <v>70</v>
      </c>
      <c r="Q28" s="8">
        <v>3</v>
      </c>
      <c r="R28" s="20">
        <v>94</v>
      </c>
      <c r="S28" s="8">
        <v>0</v>
      </c>
      <c r="T28" s="20">
        <v>84</v>
      </c>
      <c r="U28" s="8">
        <v>4</v>
      </c>
      <c r="V28" s="20">
        <v>97</v>
      </c>
      <c r="W28" s="8">
        <v>3</v>
      </c>
      <c r="X28" s="20">
        <v>87</v>
      </c>
      <c r="Y28" s="8">
        <v>2</v>
      </c>
      <c r="Z28" s="8">
        <v>86.7</v>
      </c>
      <c r="AA28" s="8">
        <v>2</v>
      </c>
      <c r="AB28" s="20">
        <v>96</v>
      </c>
      <c r="AC28" s="8">
        <v>3</v>
      </c>
      <c r="AD28" s="8">
        <v>93</v>
      </c>
      <c r="AE28" s="56">
        <v>3</v>
      </c>
      <c r="AF28" s="20">
        <v>83</v>
      </c>
      <c r="AG28" s="8">
        <v>2</v>
      </c>
      <c r="AH28" s="20">
        <v>85</v>
      </c>
      <c r="AI28" s="20">
        <v>3</v>
      </c>
      <c r="AJ28" s="20">
        <v>93</v>
      </c>
      <c r="AK28" s="58">
        <v>0</v>
      </c>
      <c r="AL28" s="20">
        <v>89</v>
      </c>
      <c r="AM28" s="8">
        <v>2</v>
      </c>
      <c r="AN28" s="22"/>
      <c r="AO28" s="23"/>
      <c r="AP28" s="22"/>
      <c r="AQ28" s="23"/>
      <c r="AR28" s="22"/>
      <c r="AS28" s="23"/>
      <c r="AT28" s="22"/>
      <c r="AU28" s="23"/>
      <c r="AV28" s="22"/>
      <c r="AW28" s="23"/>
      <c r="AX28" s="22"/>
      <c r="AY28" s="23"/>
      <c r="AZ28" s="22"/>
      <c r="BA28" s="23"/>
      <c r="BB28" s="22"/>
      <c r="BC28" s="23"/>
      <c r="BD28" s="22"/>
      <c r="BE28" s="23"/>
      <c r="BF28" s="22"/>
      <c r="BG28" s="23"/>
      <c r="BH28" s="22"/>
      <c r="BI28" s="23"/>
      <c r="BJ28" s="20">
        <f t="shared" si="0"/>
        <v>43</v>
      </c>
      <c r="BK28" s="32">
        <f t="shared" si="1"/>
        <v>83.753488372093031</v>
      </c>
      <c r="BL28" s="61">
        <v>80</v>
      </c>
      <c r="BM28" s="20">
        <v>96.6</v>
      </c>
      <c r="BN28" s="62">
        <v>88.3</v>
      </c>
    </row>
    <row r="29" spans="1:66" s="24" customFormat="1" ht="17.45" customHeight="1" x14ac:dyDescent="0.2">
      <c r="A29" s="20">
        <v>28</v>
      </c>
      <c r="B29" s="20">
        <v>2019111767</v>
      </c>
      <c r="C29" s="20" t="s">
        <v>70</v>
      </c>
      <c r="D29" s="20" t="s">
        <v>13</v>
      </c>
      <c r="E29" s="20" t="s">
        <v>42</v>
      </c>
      <c r="F29" s="20">
        <v>94</v>
      </c>
      <c r="G29" s="8">
        <v>2</v>
      </c>
      <c r="H29" s="20">
        <v>81</v>
      </c>
      <c r="I29" s="8">
        <v>4</v>
      </c>
      <c r="J29" s="20">
        <v>80</v>
      </c>
      <c r="K29" s="8">
        <v>4</v>
      </c>
      <c r="L29" s="20">
        <v>90</v>
      </c>
      <c r="M29" s="8">
        <v>3</v>
      </c>
      <c r="N29" s="20">
        <v>81</v>
      </c>
      <c r="O29" s="8">
        <v>3</v>
      </c>
      <c r="P29" s="20">
        <v>78</v>
      </c>
      <c r="Q29" s="8">
        <v>3</v>
      </c>
      <c r="R29" s="20">
        <v>90</v>
      </c>
      <c r="S29" s="8">
        <v>0</v>
      </c>
      <c r="T29" s="20">
        <v>76</v>
      </c>
      <c r="U29" s="8">
        <v>4</v>
      </c>
      <c r="V29" s="20">
        <v>76</v>
      </c>
      <c r="W29" s="8">
        <v>3</v>
      </c>
      <c r="X29" s="20">
        <v>91</v>
      </c>
      <c r="Y29" s="8">
        <v>2</v>
      </c>
      <c r="Z29" s="8">
        <v>89</v>
      </c>
      <c r="AA29" s="8">
        <v>2</v>
      </c>
      <c r="AB29" s="20">
        <v>87</v>
      </c>
      <c r="AC29" s="8">
        <v>3</v>
      </c>
      <c r="AD29" s="20">
        <v>83</v>
      </c>
      <c r="AE29" s="56">
        <v>3</v>
      </c>
      <c r="AF29" s="20">
        <v>81</v>
      </c>
      <c r="AG29" s="8">
        <v>2</v>
      </c>
      <c r="AH29" s="20">
        <v>85</v>
      </c>
      <c r="AI29" s="20">
        <v>3</v>
      </c>
      <c r="AJ29" s="20">
        <v>93</v>
      </c>
      <c r="AK29" s="58">
        <v>0</v>
      </c>
      <c r="AL29" s="20">
        <v>93</v>
      </c>
      <c r="AM29" s="8">
        <v>2</v>
      </c>
      <c r="AN29" s="22"/>
      <c r="AO29" s="23"/>
      <c r="AP29" s="22"/>
      <c r="AQ29" s="23"/>
      <c r="AR29" s="22"/>
      <c r="AS29" s="23"/>
      <c r="AT29" s="22"/>
      <c r="AU29" s="23"/>
      <c r="AV29" s="22"/>
      <c r="AW29" s="23"/>
      <c r="AX29" s="22"/>
      <c r="AY29" s="23"/>
      <c r="AZ29" s="22"/>
      <c r="BA29" s="23"/>
      <c r="BB29" s="22"/>
      <c r="BC29" s="23"/>
      <c r="BD29" s="22"/>
      <c r="BE29" s="23"/>
      <c r="BF29" s="22"/>
      <c r="BG29" s="23"/>
      <c r="BH29" s="22"/>
      <c r="BI29" s="23"/>
      <c r="BJ29" s="20">
        <f t="shared" si="0"/>
        <v>43</v>
      </c>
      <c r="BK29" s="32">
        <f t="shared" si="1"/>
        <v>83.348837209302332</v>
      </c>
      <c r="BL29" s="61">
        <v>77</v>
      </c>
      <c r="BM29" s="20">
        <v>87</v>
      </c>
      <c r="BN29" s="62">
        <v>82</v>
      </c>
    </row>
    <row r="30" spans="1:66" s="24" customFormat="1" ht="17.45" customHeight="1" x14ac:dyDescent="0.2">
      <c r="A30" s="20">
        <v>29</v>
      </c>
      <c r="B30" s="20">
        <v>2019111789</v>
      </c>
      <c r="C30" s="20" t="s">
        <v>76</v>
      </c>
      <c r="D30" s="20" t="s">
        <v>12</v>
      </c>
      <c r="E30" s="20" t="s">
        <v>42</v>
      </c>
      <c r="F30" s="20">
        <v>82</v>
      </c>
      <c r="G30" s="8">
        <v>2</v>
      </c>
      <c r="H30" s="20">
        <v>82</v>
      </c>
      <c r="I30" s="8">
        <v>4</v>
      </c>
      <c r="J30" s="20">
        <v>80</v>
      </c>
      <c r="K30" s="8">
        <v>4</v>
      </c>
      <c r="L30" s="20">
        <v>90</v>
      </c>
      <c r="M30" s="8">
        <v>3</v>
      </c>
      <c r="N30" s="20">
        <v>67</v>
      </c>
      <c r="O30" s="8">
        <v>3</v>
      </c>
      <c r="P30" s="20">
        <v>82</v>
      </c>
      <c r="Q30" s="8">
        <v>3</v>
      </c>
      <c r="R30" s="20">
        <v>94</v>
      </c>
      <c r="S30" s="8">
        <v>0</v>
      </c>
      <c r="T30" s="20">
        <v>77</v>
      </c>
      <c r="U30" s="8">
        <v>4</v>
      </c>
      <c r="V30" s="20">
        <v>76</v>
      </c>
      <c r="W30" s="8">
        <v>3</v>
      </c>
      <c r="X30" s="20">
        <v>79</v>
      </c>
      <c r="Y30" s="8">
        <v>2</v>
      </c>
      <c r="Z30" s="20">
        <v>88.8</v>
      </c>
      <c r="AA30" s="8">
        <v>2</v>
      </c>
      <c r="AB30" s="20">
        <v>87</v>
      </c>
      <c r="AC30" s="8">
        <v>3</v>
      </c>
      <c r="AD30" s="20">
        <v>89</v>
      </c>
      <c r="AE30" s="56">
        <v>3</v>
      </c>
      <c r="AF30" s="20">
        <v>84</v>
      </c>
      <c r="AG30" s="8">
        <v>2</v>
      </c>
      <c r="AH30" s="20">
        <v>95</v>
      </c>
      <c r="AI30" s="20">
        <v>3</v>
      </c>
      <c r="AJ30" s="20">
        <v>93</v>
      </c>
      <c r="AK30" s="58">
        <v>0</v>
      </c>
      <c r="AL30" s="20">
        <v>88</v>
      </c>
      <c r="AM30" s="8">
        <v>2</v>
      </c>
      <c r="AN30" s="22"/>
      <c r="AO30" s="23"/>
      <c r="AP30" s="22"/>
      <c r="AQ30" s="23"/>
      <c r="AR30" s="22"/>
      <c r="AS30" s="23"/>
      <c r="AT30" s="22"/>
      <c r="AU30" s="23"/>
      <c r="AV30" s="22"/>
      <c r="AW30" s="23"/>
      <c r="AX30" s="22"/>
      <c r="AY30" s="23"/>
      <c r="AZ30" s="22"/>
      <c r="BA30" s="23"/>
      <c r="BB30" s="22"/>
      <c r="BC30" s="23"/>
      <c r="BD30" s="22"/>
      <c r="BE30" s="23"/>
      <c r="BF30" s="22"/>
      <c r="BG30" s="23"/>
      <c r="BH30" s="22"/>
      <c r="BI30" s="23"/>
      <c r="BJ30" s="20">
        <f t="shared" si="0"/>
        <v>43</v>
      </c>
      <c r="BK30" s="32">
        <f t="shared" si="1"/>
        <v>82.734883720930227</v>
      </c>
      <c r="BL30" s="61">
        <v>89</v>
      </c>
      <c r="BM30" s="20">
        <v>88.7</v>
      </c>
      <c r="BN30" s="62">
        <v>88.85</v>
      </c>
    </row>
    <row r="31" spans="1:66" s="24" customFormat="1" ht="17.45" customHeight="1" x14ac:dyDescent="0.2">
      <c r="A31" s="20">
        <v>30</v>
      </c>
      <c r="B31" s="20">
        <v>2019111825</v>
      </c>
      <c r="C31" s="20" t="s">
        <v>71</v>
      </c>
      <c r="D31" s="20" t="s">
        <v>13</v>
      </c>
      <c r="E31" s="20" t="s">
        <v>42</v>
      </c>
      <c r="F31" s="20">
        <v>81</v>
      </c>
      <c r="G31" s="8">
        <v>2</v>
      </c>
      <c r="H31" s="20">
        <v>84</v>
      </c>
      <c r="I31" s="8">
        <v>4</v>
      </c>
      <c r="J31" s="20">
        <v>66</v>
      </c>
      <c r="K31" s="8">
        <v>4</v>
      </c>
      <c r="L31" s="20">
        <v>87</v>
      </c>
      <c r="M31" s="8">
        <v>3</v>
      </c>
      <c r="N31" s="20">
        <v>81</v>
      </c>
      <c r="O31" s="8">
        <v>3</v>
      </c>
      <c r="P31" s="20">
        <v>79</v>
      </c>
      <c r="Q31" s="8">
        <v>3</v>
      </c>
      <c r="R31" s="20">
        <v>91</v>
      </c>
      <c r="S31" s="8">
        <v>0</v>
      </c>
      <c r="T31" s="20">
        <v>82</v>
      </c>
      <c r="U31" s="8">
        <v>4</v>
      </c>
      <c r="V31" s="20">
        <v>88</v>
      </c>
      <c r="W31" s="8">
        <v>3</v>
      </c>
      <c r="X31" s="20">
        <v>95</v>
      </c>
      <c r="Y31" s="8">
        <v>2</v>
      </c>
      <c r="Z31" s="20">
        <v>82.5</v>
      </c>
      <c r="AA31" s="8">
        <v>2</v>
      </c>
      <c r="AB31" s="20">
        <v>87</v>
      </c>
      <c r="AC31" s="8">
        <v>3</v>
      </c>
      <c r="AD31" s="21">
        <v>89</v>
      </c>
      <c r="AE31" s="56">
        <v>3</v>
      </c>
      <c r="AF31" s="20">
        <v>80</v>
      </c>
      <c r="AG31" s="8">
        <v>2</v>
      </c>
      <c r="AH31" s="20">
        <v>85</v>
      </c>
      <c r="AI31" s="20">
        <v>3</v>
      </c>
      <c r="AJ31" s="20">
        <v>93</v>
      </c>
      <c r="AK31" s="58">
        <v>0</v>
      </c>
      <c r="AL31" s="20">
        <v>81</v>
      </c>
      <c r="AM31" s="8">
        <v>2</v>
      </c>
      <c r="AN31" s="22"/>
      <c r="AO31" s="23"/>
      <c r="AP31" s="22"/>
      <c r="AQ31" s="23"/>
      <c r="AR31" s="22"/>
      <c r="AS31" s="23"/>
      <c r="AT31" s="22"/>
      <c r="AU31" s="23"/>
      <c r="AV31" s="22"/>
      <c r="AW31" s="23"/>
      <c r="AX31" s="22"/>
      <c r="AY31" s="23"/>
      <c r="AZ31" s="22"/>
      <c r="BA31" s="23"/>
      <c r="BB31" s="22"/>
      <c r="BC31" s="23"/>
      <c r="BD31" s="22"/>
      <c r="BE31" s="23"/>
      <c r="BF31" s="22"/>
      <c r="BG31" s="23"/>
      <c r="BH31" s="22"/>
      <c r="BI31" s="23"/>
      <c r="BJ31" s="20">
        <f t="shared" si="0"/>
        <v>43</v>
      </c>
      <c r="BK31" s="32">
        <f t="shared" si="1"/>
        <v>82.674418604651166</v>
      </c>
      <c r="BL31" s="61">
        <v>80</v>
      </c>
      <c r="BM31" s="20">
        <v>87.2</v>
      </c>
      <c r="BN31" s="62">
        <v>83.6</v>
      </c>
    </row>
    <row r="32" spans="1:66" s="24" customFormat="1" ht="17.45" customHeight="1" x14ac:dyDescent="0.2">
      <c r="A32" s="20">
        <v>31</v>
      </c>
      <c r="B32" s="20">
        <v>2019111889</v>
      </c>
      <c r="C32" s="20" t="s">
        <v>72</v>
      </c>
      <c r="D32" s="20" t="s">
        <v>13</v>
      </c>
      <c r="E32" s="20" t="s">
        <v>44</v>
      </c>
      <c r="F32" s="20">
        <v>86</v>
      </c>
      <c r="G32" s="8">
        <v>2</v>
      </c>
      <c r="H32" s="20">
        <v>83</v>
      </c>
      <c r="I32" s="8">
        <v>4</v>
      </c>
      <c r="J32" s="20">
        <v>73</v>
      </c>
      <c r="K32" s="8">
        <v>4</v>
      </c>
      <c r="L32" s="20">
        <v>78</v>
      </c>
      <c r="M32" s="8">
        <v>3</v>
      </c>
      <c r="N32" s="25">
        <v>57</v>
      </c>
      <c r="O32" s="8">
        <v>3</v>
      </c>
      <c r="P32" s="20">
        <v>74</v>
      </c>
      <c r="Q32" s="8">
        <v>3</v>
      </c>
      <c r="R32" s="20">
        <v>92</v>
      </c>
      <c r="S32" s="8">
        <v>0</v>
      </c>
      <c r="T32" s="20">
        <v>88</v>
      </c>
      <c r="U32" s="8">
        <v>4</v>
      </c>
      <c r="V32" s="20">
        <v>94</v>
      </c>
      <c r="W32" s="8">
        <v>3</v>
      </c>
      <c r="X32" s="20">
        <v>87</v>
      </c>
      <c r="Y32" s="8">
        <v>2</v>
      </c>
      <c r="Z32" s="8">
        <v>86.7</v>
      </c>
      <c r="AA32" s="8">
        <v>2</v>
      </c>
      <c r="AB32" s="20">
        <v>91</v>
      </c>
      <c r="AC32" s="8">
        <v>3</v>
      </c>
      <c r="AD32" s="63">
        <v>94</v>
      </c>
      <c r="AE32" s="56">
        <v>3</v>
      </c>
      <c r="AF32" s="20">
        <v>80</v>
      </c>
      <c r="AG32" s="8">
        <v>2</v>
      </c>
      <c r="AH32" s="20">
        <v>85</v>
      </c>
      <c r="AI32" s="20">
        <v>3</v>
      </c>
      <c r="AJ32" s="20">
        <v>93</v>
      </c>
      <c r="AK32" s="58">
        <v>0</v>
      </c>
      <c r="AL32" s="20">
        <v>89</v>
      </c>
      <c r="AM32" s="8">
        <v>2</v>
      </c>
      <c r="AN32" s="22"/>
      <c r="AO32" s="23"/>
      <c r="AP32" s="22"/>
      <c r="AQ32" s="23"/>
      <c r="AR32" s="22"/>
      <c r="AS32" s="23"/>
      <c r="AT32" s="22"/>
      <c r="AU32" s="23"/>
      <c r="AV32" s="22"/>
      <c r="AW32" s="23"/>
      <c r="AX32" s="22"/>
      <c r="AY32" s="23"/>
      <c r="AZ32" s="22"/>
      <c r="BA32" s="23"/>
      <c r="BB32" s="22"/>
      <c r="BC32" s="23"/>
      <c r="BD32" s="22"/>
      <c r="BE32" s="23"/>
      <c r="BF32" s="22"/>
      <c r="BG32" s="23"/>
      <c r="BH32" s="22"/>
      <c r="BI32" s="23"/>
      <c r="BJ32" s="20">
        <f t="shared" si="0"/>
        <v>43</v>
      </c>
      <c r="BK32" s="32">
        <f t="shared" si="1"/>
        <v>82.61395348837209</v>
      </c>
      <c r="BL32" s="61">
        <v>60</v>
      </c>
      <c r="BM32" s="20">
        <v>94</v>
      </c>
      <c r="BN32" s="62">
        <v>77</v>
      </c>
    </row>
    <row r="33" spans="1:66" s="24" customFormat="1" ht="17.45" customHeight="1" x14ac:dyDescent="0.2">
      <c r="A33" s="20">
        <v>32</v>
      </c>
      <c r="B33" s="20">
        <v>2019111998</v>
      </c>
      <c r="C33" s="20" t="s">
        <v>73</v>
      </c>
      <c r="D33" s="20" t="s">
        <v>13</v>
      </c>
      <c r="E33" s="20" t="s">
        <v>44</v>
      </c>
      <c r="F33" s="20">
        <v>87</v>
      </c>
      <c r="G33" s="8">
        <v>2</v>
      </c>
      <c r="H33" s="20">
        <v>73</v>
      </c>
      <c r="I33" s="8">
        <v>4</v>
      </c>
      <c r="J33" s="20">
        <v>75</v>
      </c>
      <c r="K33" s="8">
        <v>4</v>
      </c>
      <c r="L33" s="20">
        <v>84</v>
      </c>
      <c r="M33" s="8">
        <v>3</v>
      </c>
      <c r="N33" s="20">
        <v>79</v>
      </c>
      <c r="O33" s="8">
        <v>3</v>
      </c>
      <c r="P33" s="20">
        <v>70</v>
      </c>
      <c r="Q33" s="8">
        <v>3</v>
      </c>
      <c r="R33" s="20">
        <v>97</v>
      </c>
      <c r="S33" s="8">
        <v>0</v>
      </c>
      <c r="T33" s="20">
        <v>91</v>
      </c>
      <c r="U33" s="8">
        <v>4</v>
      </c>
      <c r="V33" s="20">
        <v>89</v>
      </c>
      <c r="W33" s="8">
        <v>3</v>
      </c>
      <c r="X33" s="20">
        <v>88</v>
      </c>
      <c r="Y33" s="8">
        <v>2</v>
      </c>
      <c r="Z33" s="20">
        <v>74.099999999999994</v>
      </c>
      <c r="AA33" s="8">
        <v>2</v>
      </c>
      <c r="AB33" s="20">
        <v>86</v>
      </c>
      <c r="AC33" s="8">
        <v>3</v>
      </c>
      <c r="AD33" s="21">
        <v>98</v>
      </c>
      <c r="AE33" s="56">
        <v>3</v>
      </c>
      <c r="AF33" s="20">
        <v>77</v>
      </c>
      <c r="AG33" s="8">
        <v>2</v>
      </c>
      <c r="AH33" s="20">
        <v>85</v>
      </c>
      <c r="AI33" s="20">
        <v>3</v>
      </c>
      <c r="AJ33" s="20">
        <v>93</v>
      </c>
      <c r="AK33" s="58">
        <v>0</v>
      </c>
      <c r="AL33" s="20">
        <v>85</v>
      </c>
      <c r="AM33" s="8">
        <v>2</v>
      </c>
      <c r="AN33" s="22"/>
      <c r="AO33" s="23"/>
      <c r="AP33" s="22"/>
      <c r="AQ33" s="23"/>
      <c r="AR33" s="22"/>
      <c r="AS33" s="23"/>
      <c r="AT33" s="22"/>
      <c r="AU33" s="23"/>
      <c r="AV33" s="22"/>
      <c r="AW33" s="23"/>
      <c r="AX33" s="22"/>
      <c r="AY33" s="23"/>
      <c r="AZ33" s="22"/>
      <c r="BA33" s="23"/>
      <c r="BB33" s="22"/>
      <c r="BC33" s="23"/>
      <c r="BD33" s="22"/>
      <c r="BE33" s="23"/>
      <c r="BF33" s="22"/>
      <c r="BG33" s="23"/>
      <c r="BH33" s="22"/>
      <c r="BI33" s="23"/>
      <c r="BJ33" s="20">
        <f t="shared" si="0"/>
        <v>43</v>
      </c>
      <c r="BK33" s="32">
        <f t="shared" si="1"/>
        <v>82.586046511627899</v>
      </c>
      <c r="BL33" s="61">
        <v>80</v>
      </c>
      <c r="BM33" s="20">
        <v>93</v>
      </c>
      <c r="BN33" s="62">
        <v>86.5</v>
      </c>
    </row>
    <row r="34" spans="1:66" s="24" customFormat="1" ht="17.45" customHeight="1" x14ac:dyDescent="0.2">
      <c r="A34" s="20">
        <v>33</v>
      </c>
      <c r="B34" s="20">
        <v>2019111820</v>
      </c>
      <c r="C34" s="20" t="s">
        <v>74</v>
      </c>
      <c r="D34" s="20" t="s">
        <v>13</v>
      </c>
      <c r="E34" s="20" t="s">
        <v>42</v>
      </c>
      <c r="F34" s="20">
        <v>85</v>
      </c>
      <c r="G34" s="8">
        <v>2</v>
      </c>
      <c r="H34" s="20">
        <v>85</v>
      </c>
      <c r="I34" s="8">
        <v>4</v>
      </c>
      <c r="J34" s="20">
        <v>78</v>
      </c>
      <c r="K34" s="8">
        <v>4</v>
      </c>
      <c r="L34" s="20">
        <v>89</v>
      </c>
      <c r="M34" s="8">
        <v>3</v>
      </c>
      <c r="N34" s="20">
        <v>70</v>
      </c>
      <c r="O34" s="8">
        <v>3</v>
      </c>
      <c r="P34" s="20">
        <v>75</v>
      </c>
      <c r="Q34" s="8">
        <v>3</v>
      </c>
      <c r="R34" s="20">
        <v>88.2</v>
      </c>
      <c r="S34" s="8">
        <v>0</v>
      </c>
      <c r="T34" s="20">
        <v>87</v>
      </c>
      <c r="U34" s="8">
        <v>4</v>
      </c>
      <c r="V34" s="20">
        <v>90</v>
      </c>
      <c r="W34" s="8">
        <v>3</v>
      </c>
      <c r="X34" s="20">
        <v>90</v>
      </c>
      <c r="Y34" s="8">
        <v>2</v>
      </c>
      <c r="Z34" s="20">
        <v>86.7</v>
      </c>
      <c r="AA34" s="8">
        <v>2</v>
      </c>
      <c r="AB34" s="20">
        <v>79</v>
      </c>
      <c r="AC34" s="8">
        <v>3</v>
      </c>
      <c r="AD34" s="21">
        <v>72</v>
      </c>
      <c r="AE34" s="56">
        <v>3</v>
      </c>
      <c r="AF34" s="20">
        <v>80</v>
      </c>
      <c r="AG34" s="8">
        <v>2</v>
      </c>
      <c r="AH34" s="20">
        <v>85</v>
      </c>
      <c r="AI34" s="20">
        <v>3</v>
      </c>
      <c r="AJ34" s="20">
        <v>93</v>
      </c>
      <c r="AK34" s="58">
        <v>0</v>
      </c>
      <c r="AL34" s="20">
        <v>89</v>
      </c>
      <c r="AM34" s="8">
        <v>2</v>
      </c>
      <c r="AN34" s="22"/>
      <c r="AO34" s="23"/>
      <c r="AP34" s="22"/>
      <c r="AQ34" s="23"/>
      <c r="AR34" s="22"/>
      <c r="AS34" s="23"/>
      <c r="AT34" s="22"/>
      <c r="AU34" s="23"/>
      <c r="AV34" s="22"/>
      <c r="AW34" s="23"/>
      <c r="AX34" s="22"/>
      <c r="AY34" s="23"/>
      <c r="AZ34" s="22"/>
      <c r="BA34" s="23"/>
      <c r="BB34" s="22"/>
      <c r="BC34" s="23"/>
      <c r="BD34" s="22"/>
      <c r="BE34" s="23"/>
      <c r="BF34" s="22"/>
      <c r="BG34" s="23"/>
      <c r="BH34" s="22"/>
      <c r="BI34" s="23"/>
      <c r="BJ34" s="20">
        <f t="shared" ref="BJ34:BJ65" si="2">G34+I34+K34+M34+O34+Q34+S34+U34+W34+Y34+AA34+AC34+AE34+AG34+AI34+AK34+AM34+AO34+AQ34+AS34+AU34+AW34+AY34+BA34+BC34+BE34+BG34+BI34</f>
        <v>43</v>
      </c>
      <c r="BK34" s="32">
        <f t="shared" ref="BK34:BK65" si="3">(F34*G34+H34*I34+J34*K34+L34*M34+N34*O34+P34*Q34+R34*S34+T34*U34+V34*W34+X34*Y34+Z34*AA34+AB34*AC34+AD34*AE34+AF34*AG34+AH34*AI34+AJ34*AK34+AL34*AM34+AN34*AO34+AP34*AQ34+AR34*AS34+AT34*AU34+AV34*AW34+AX34*AY34+AZ34*BA34+BB34*BC34+BD34*BE34+BF34*BG34+BH34*BI34)/BJ34</f>
        <v>82.358139534883719</v>
      </c>
      <c r="BL34" s="61">
        <v>81</v>
      </c>
      <c r="BM34" s="20">
        <v>91.5</v>
      </c>
      <c r="BN34" s="62">
        <v>86.25</v>
      </c>
    </row>
    <row r="35" spans="1:66" s="24" customFormat="1" ht="17.45" customHeight="1" x14ac:dyDescent="0.2">
      <c r="A35" s="20">
        <v>34</v>
      </c>
      <c r="B35" s="20">
        <v>2019111697</v>
      </c>
      <c r="C35" s="20" t="s">
        <v>75</v>
      </c>
      <c r="D35" s="20" t="s">
        <v>13</v>
      </c>
      <c r="E35" s="20" t="s">
        <v>46</v>
      </c>
      <c r="F35" s="20">
        <v>82</v>
      </c>
      <c r="G35" s="8">
        <v>2</v>
      </c>
      <c r="H35" s="20">
        <v>76</v>
      </c>
      <c r="I35" s="8">
        <v>4</v>
      </c>
      <c r="J35" s="20">
        <v>63</v>
      </c>
      <c r="K35" s="8">
        <v>4</v>
      </c>
      <c r="L35" s="20">
        <v>93</v>
      </c>
      <c r="M35" s="8">
        <v>3</v>
      </c>
      <c r="N35" s="20">
        <v>69</v>
      </c>
      <c r="O35" s="8">
        <v>3</v>
      </c>
      <c r="P35" s="20">
        <v>81</v>
      </c>
      <c r="Q35" s="8">
        <v>3</v>
      </c>
      <c r="R35" s="20">
        <v>91</v>
      </c>
      <c r="S35" s="8">
        <v>0</v>
      </c>
      <c r="T35" s="20">
        <v>86</v>
      </c>
      <c r="U35" s="8">
        <v>4</v>
      </c>
      <c r="V35" s="20">
        <v>88</v>
      </c>
      <c r="W35" s="8">
        <v>3</v>
      </c>
      <c r="X35" s="20">
        <v>87</v>
      </c>
      <c r="Y35" s="8">
        <v>2</v>
      </c>
      <c r="Z35" s="8">
        <v>92.3</v>
      </c>
      <c r="AA35" s="8">
        <v>2</v>
      </c>
      <c r="AB35" s="20">
        <v>87</v>
      </c>
      <c r="AC35" s="8">
        <v>3</v>
      </c>
      <c r="AD35" s="21">
        <v>87</v>
      </c>
      <c r="AE35" s="56">
        <v>3</v>
      </c>
      <c r="AF35" s="20">
        <v>86</v>
      </c>
      <c r="AG35" s="8">
        <v>2</v>
      </c>
      <c r="AH35" s="20">
        <v>85</v>
      </c>
      <c r="AI35" s="20">
        <v>3</v>
      </c>
      <c r="AJ35" s="20">
        <v>93</v>
      </c>
      <c r="AK35" s="58">
        <v>0</v>
      </c>
      <c r="AL35" s="20">
        <v>86</v>
      </c>
      <c r="AM35" s="8">
        <v>2</v>
      </c>
      <c r="AN35" s="22"/>
      <c r="AO35" s="23"/>
      <c r="AP35" s="22"/>
      <c r="AQ35" s="23"/>
      <c r="AR35" s="22"/>
      <c r="AS35" s="23"/>
      <c r="AT35" s="22"/>
      <c r="AU35" s="23"/>
      <c r="AV35" s="22"/>
      <c r="AW35" s="23"/>
      <c r="AX35" s="22"/>
      <c r="AY35" s="23"/>
      <c r="AZ35" s="22"/>
      <c r="BA35" s="23"/>
      <c r="BB35" s="22"/>
      <c r="BC35" s="23"/>
      <c r="BD35" s="22"/>
      <c r="BE35" s="23"/>
      <c r="BF35" s="22"/>
      <c r="BG35" s="23"/>
      <c r="BH35" s="22"/>
      <c r="BI35" s="23"/>
      <c r="BJ35" s="20">
        <f t="shared" si="2"/>
        <v>43</v>
      </c>
      <c r="BK35" s="32">
        <f t="shared" si="3"/>
        <v>82.246511627906969</v>
      </c>
      <c r="BL35" s="61">
        <v>69</v>
      </c>
      <c r="BM35" s="20">
        <v>89.9</v>
      </c>
      <c r="BN35" s="62">
        <v>79.45</v>
      </c>
    </row>
    <row r="36" spans="1:66" s="24" customFormat="1" ht="17.45" customHeight="1" x14ac:dyDescent="0.2">
      <c r="A36" s="20">
        <v>35</v>
      </c>
      <c r="B36" s="20">
        <v>2019112660</v>
      </c>
      <c r="C36" s="20" t="s">
        <v>77</v>
      </c>
      <c r="D36" s="20" t="s">
        <v>13</v>
      </c>
      <c r="E36" s="20" t="s">
        <v>46</v>
      </c>
      <c r="F36" s="20">
        <v>79</v>
      </c>
      <c r="G36" s="8">
        <v>2</v>
      </c>
      <c r="H36" s="20">
        <v>66</v>
      </c>
      <c r="I36" s="8">
        <v>4</v>
      </c>
      <c r="J36" s="20">
        <v>69</v>
      </c>
      <c r="K36" s="8">
        <v>4</v>
      </c>
      <c r="L36" s="20">
        <v>88</v>
      </c>
      <c r="M36" s="8">
        <v>3</v>
      </c>
      <c r="N36" s="20">
        <v>71</v>
      </c>
      <c r="O36" s="8">
        <v>3</v>
      </c>
      <c r="P36" s="20">
        <v>77</v>
      </c>
      <c r="Q36" s="8">
        <v>3</v>
      </c>
      <c r="R36" s="20">
        <v>93</v>
      </c>
      <c r="S36" s="8">
        <v>0</v>
      </c>
      <c r="T36" s="20">
        <v>84</v>
      </c>
      <c r="U36" s="8">
        <v>4</v>
      </c>
      <c r="V36" s="20">
        <v>90</v>
      </c>
      <c r="W36" s="8">
        <v>3</v>
      </c>
      <c r="X36" s="20">
        <v>90</v>
      </c>
      <c r="Y36" s="8">
        <v>2</v>
      </c>
      <c r="Z36" s="8">
        <v>88</v>
      </c>
      <c r="AA36" s="8">
        <v>2</v>
      </c>
      <c r="AB36" s="20">
        <v>80</v>
      </c>
      <c r="AC36" s="8">
        <v>3</v>
      </c>
      <c r="AD36" s="21">
        <v>86</v>
      </c>
      <c r="AE36" s="56">
        <v>3</v>
      </c>
      <c r="AF36" s="20">
        <v>81</v>
      </c>
      <c r="AG36" s="8">
        <v>2</v>
      </c>
      <c r="AH36" s="20">
        <v>85</v>
      </c>
      <c r="AI36" s="20">
        <v>3</v>
      </c>
      <c r="AJ36" s="20">
        <v>93</v>
      </c>
      <c r="AK36" s="58">
        <v>0</v>
      </c>
      <c r="AL36" s="20">
        <v>89</v>
      </c>
      <c r="AM36" s="8">
        <v>2</v>
      </c>
      <c r="AN36" s="22">
        <v>80</v>
      </c>
      <c r="AO36" s="23">
        <v>4</v>
      </c>
      <c r="AP36" s="22">
        <v>92</v>
      </c>
      <c r="AQ36" s="23">
        <v>2</v>
      </c>
      <c r="AR36" s="22">
        <v>96</v>
      </c>
      <c r="AS36" s="23">
        <v>2</v>
      </c>
      <c r="AT36" s="22"/>
      <c r="AU36" s="23"/>
      <c r="AV36" s="22"/>
      <c r="AW36" s="23"/>
      <c r="AX36" s="22"/>
      <c r="AY36" s="23"/>
      <c r="AZ36" s="22"/>
      <c r="BA36" s="23"/>
      <c r="BB36" s="22"/>
      <c r="BC36" s="23"/>
      <c r="BD36" s="22"/>
      <c r="BE36" s="23"/>
      <c r="BF36" s="22"/>
      <c r="BG36" s="23"/>
      <c r="BH36" s="22"/>
      <c r="BI36" s="23"/>
      <c r="BJ36" s="20">
        <f t="shared" si="2"/>
        <v>51</v>
      </c>
      <c r="BK36" s="32">
        <f t="shared" si="3"/>
        <v>81.509803921568633</v>
      </c>
      <c r="BL36" s="61">
        <v>76</v>
      </c>
      <c r="BM36" s="20">
        <v>97.2</v>
      </c>
      <c r="BN36" s="62">
        <v>86.6</v>
      </c>
    </row>
    <row r="37" spans="1:66" s="24" customFormat="1" ht="17.45" customHeight="1" x14ac:dyDescent="0.2">
      <c r="A37" s="20">
        <v>36</v>
      </c>
      <c r="B37" s="20">
        <v>2019113986</v>
      </c>
      <c r="C37" s="20" t="s">
        <v>78</v>
      </c>
      <c r="D37" s="20" t="s">
        <v>13</v>
      </c>
      <c r="E37" s="20" t="s">
        <v>44</v>
      </c>
      <c r="F37" s="20">
        <v>82</v>
      </c>
      <c r="G37" s="8">
        <v>2</v>
      </c>
      <c r="H37" s="20">
        <v>73</v>
      </c>
      <c r="I37" s="8">
        <v>4</v>
      </c>
      <c r="J37" s="20">
        <v>70</v>
      </c>
      <c r="K37" s="8">
        <v>4</v>
      </c>
      <c r="L37" s="20">
        <v>86</v>
      </c>
      <c r="M37" s="8">
        <v>3</v>
      </c>
      <c r="N37" s="20">
        <v>64</v>
      </c>
      <c r="O37" s="8">
        <v>3</v>
      </c>
      <c r="P37" s="20">
        <v>76</v>
      </c>
      <c r="Q37" s="8">
        <v>3</v>
      </c>
      <c r="R37" s="20">
        <v>90</v>
      </c>
      <c r="S37" s="8">
        <v>0</v>
      </c>
      <c r="T37" s="20">
        <v>86</v>
      </c>
      <c r="U37" s="8">
        <v>4</v>
      </c>
      <c r="V37" s="20">
        <v>82</v>
      </c>
      <c r="W37" s="8">
        <v>3</v>
      </c>
      <c r="X37" s="20">
        <v>95</v>
      </c>
      <c r="Y37" s="8">
        <v>2</v>
      </c>
      <c r="Z37" s="20">
        <v>90.9</v>
      </c>
      <c r="AA37" s="8">
        <v>2</v>
      </c>
      <c r="AB37" s="20">
        <v>88</v>
      </c>
      <c r="AC37" s="8">
        <v>3</v>
      </c>
      <c r="AD37" s="21">
        <v>84</v>
      </c>
      <c r="AE37" s="56">
        <v>3</v>
      </c>
      <c r="AF37" s="20">
        <v>85</v>
      </c>
      <c r="AG37" s="8">
        <v>2</v>
      </c>
      <c r="AH37" s="20">
        <v>85</v>
      </c>
      <c r="AI37" s="20">
        <v>3</v>
      </c>
      <c r="AJ37" s="20">
        <v>93</v>
      </c>
      <c r="AK37" s="58">
        <v>0</v>
      </c>
      <c r="AL37" s="20">
        <v>90</v>
      </c>
      <c r="AM37" s="8">
        <v>2</v>
      </c>
      <c r="AN37" s="22"/>
      <c r="AO37" s="23"/>
      <c r="AP37" s="22"/>
      <c r="AQ37" s="23"/>
      <c r="AR37" s="22"/>
      <c r="AS37" s="23"/>
      <c r="AT37" s="22"/>
      <c r="AU37" s="23"/>
      <c r="AV37" s="22"/>
      <c r="AW37" s="23"/>
      <c r="AX37" s="22"/>
      <c r="AY37" s="23"/>
      <c r="AZ37" s="22"/>
      <c r="BA37" s="23"/>
      <c r="BB37" s="22"/>
      <c r="BC37" s="23"/>
      <c r="BD37" s="22"/>
      <c r="BE37" s="23"/>
      <c r="BF37" s="22"/>
      <c r="BG37" s="23"/>
      <c r="BH37" s="22"/>
      <c r="BI37" s="23"/>
      <c r="BJ37" s="20">
        <f t="shared" si="2"/>
        <v>43</v>
      </c>
      <c r="BK37" s="32">
        <f t="shared" si="3"/>
        <v>81.32093023255814</v>
      </c>
      <c r="BL37" s="61">
        <v>71</v>
      </c>
      <c r="BM37" s="20">
        <v>80</v>
      </c>
      <c r="BN37" s="62">
        <v>75.5</v>
      </c>
    </row>
    <row r="38" spans="1:66" s="24" customFormat="1" ht="17.45" customHeight="1" x14ac:dyDescent="0.2">
      <c r="A38" s="20">
        <v>37</v>
      </c>
      <c r="B38" s="20">
        <v>2019113685</v>
      </c>
      <c r="C38" s="20" t="s">
        <v>79</v>
      </c>
      <c r="D38" s="20" t="s">
        <v>12</v>
      </c>
      <c r="E38" s="20" t="s">
        <v>46</v>
      </c>
      <c r="F38" s="20">
        <v>71</v>
      </c>
      <c r="G38" s="8">
        <v>2</v>
      </c>
      <c r="H38" s="20">
        <v>72</v>
      </c>
      <c r="I38" s="8">
        <v>4</v>
      </c>
      <c r="J38" s="20">
        <v>78</v>
      </c>
      <c r="K38" s="8">
        <v>4</v>
      </c>
      <c r="L38" s="20">
        <v>89</v>
      </c>
      <c r="M38" s="8">
        <v>3</v>
      </c>
      <c r="N38" s="20">
        <v>73</v>
      </c>
      <c r="O38" s="8">
        <v>3</v>
      </c>
      <c r="P38" s="20">
        <v>74</v>
      </c>
      <c r="Q38" s="8">
        <v>3</v>
      </c>
      <c r="R38" s="20">
        <v>94.5</v>
      </c>
      <c r="S38" s="8">
        <v>0</v>
      </c>
      <c r="T38" s="20">
        <v>65</v>
      </c>
      <c r="U38" s="8">
        <v>4</v>
      </c>
      <c r="V38" s="20">
        <v>87</v>
      </c>
      <c r="W38" s="8">
        <v>3</v>
      </c>
      <c r="X38" s="20">
        <v>91</v>
      </c>
      <c r="Y38" s="8">
        <v>2</v>
      </c>
      <c r="Z38" s="20">
        <v>92.3</v>
      </c>
      <c r="AA38" s="8">
        <v>2</v>
      </c>
      <c r="AB38" s="20">
        <v>82</v>
      </c>
      <c r="AC38" s="8">
        <v>3</v>
      </c>
      <c r="AD38" s="21">
        <v>88</v>
      </c>
      <c r="AE38" s="56">
        <v>3</v>
      </c>
      <c r="AF38" s="20">
        <v>86</v>
      </c>
      <c r="AG38" s="8">
        <v>2</v>
      </c>
      <c r="AH38" s="20">
        <v>85</v>
      </c>
      <c r="AI38" s="20">
        <v>3</v>
      </c>
      <c r="AJ38" s="20">
        <v>99</v>
      </c>
      <c r="AK38" s="58">
        <v>0</v>
      </c>
      <c r="AL38" s="20">
        <v>95</v>
      </c>
      <c r="AM38" s="8">
        <v>2</v>
      </c>
      <c r="AN38" s="22"/>
      <c r="AO38" s="23"/>
      <c r="AP38" s="22"/>
      <c r="AQ38" s="23"/>
      <c r="AR38" s="22"/>
      <c r="AS38" s="23"/>
      <c r="AT38" s="22"/>
      <c r="AU38" s="23"/>
      <c r="AV38" s="22"/>
      <c r="AW38" s="23"/>
      <c r="AX38" s="22"/>
      <c r="AY38" s="23"/>
      <c r="AZ38" s="22"/>
      <c r="BA38" s="23"/>
      <c r="BB38" s="22"/>
      <c r="BC38" s="23"/>
      <c r="BD38" s="22"/>
      <c r="BE38" s="23"/>
      <c r="BF38" s="22"/>
      <c r="BG38" s="23"/>
      <c r="BH38" s="22"/>
      <c r="BI38" s="23"/>
      <c r="BJ38" s="20">
        <f t="shared" si="2"/>
        <v>43</v>
      </c>
      <c r="BK38" s="32">
        <f t="shared" si="3"/>
        <v>80.572093023255817</v>
      </c>
      <c r="BL38" s="61">
        <v>93</v>
      </c>
      <c r="BM38" s="20">
        <v>90</v>
      </c>
      <c r="BN38" s="62">
        <v>91.5</v>
      </c>
    </row>
    <row r="39" spans="1:66" s="24" customFormat="1" ht="17.45" customHeight="1" x14ac:dyDescent="0.2">
      <c r="A39" s="20">
        <v>38</v>
      </c>
      <c r="B39" s="20">
        <v>2019111805</v>
      </c>
      <c r="C39" s="20" t="s">
        <v>80</v>
      </c>
      <c r="D39" s="20" t="s">
        <v>13</v>
      </c>
      <c r="E39" s="20" t="s">
        <v>42</v>
      </c>
      <c r="F39" s="20">
        <v>77</v>
      </c>
      <c r="G39" s="8">
        <v>2</v>
      </c>
      <c r="H39" s="20">
        <v>78</v>
      </c>
      <c r="I39" s="8">
        <v>4</v>
      </c>
      <c r="J39" s="20">
        <v>74</v>
      </c>
      <c r="K39" s="8">
        <v>4</v>
      </c>
      <c r="L39" s="20">
        <v>87</v>
      </c>
      <c r="M39" s="8">
        <v>3</v>
      </c>
      <c r="N39" s="20">
        <v>68</v>
      </c>
      <c r="O39" s="8">
        <v>3</v>
      </c>
      <c r="P39" s="20">
        <v>78</v>
      </c>
      <c r="Q39" s="8">
        <v>3</v>
      </c>
      <c r="R39" s="20">
        <v>91</v>
      </c>
      <c r="S39" s="8">
        <v>0</v>
      </c>
      <c r="T39" s="20">
        <v>93</v>
      </c>
      <c r="U39" s="8">
        <v>4</v>
      </c>
      <c r="V39" s="20">
        <v>77</v>
      </c>
      <c r="W39" s="8">
        <v>3</v>
      </c>
      <c r="X39" s="20">
        <v>91</v>
      </c>
      <c r="Y39" s="8">
        <v>2</v>
      </c>
      <c r="Z39" s="20">
        <v>67.099999999999994</v>
      </c>
      <c r="AA39" s="8">
        <v>2</v>
      </c>
      <c r="AB39" s="20">
        <v>84</v>
      </c>
      <c r="AC39" s="8">
        <v>3</v>
      </c>
      <c r="AD39" s="21">
        <v>77</v>
      </c>
      <c r="AE39" s="56">
        <v>3</v>
      </c>
      <c r="AF39" s="20">
        <v>81</v>
      </c>
      <c r="AG39" s="8">
        <v>2</v>
      </c>
      <c r="AH39" s="20">
        <v>85</v>
      </c>
      <c r="AI39" s="20">
        <v>3</v>
      </c>
      <c r="AJ39" s="20">
        <v>93</v>
      </c>
      <c r="AK39" s="58">
        <v>0</v>
      </c>
      <c r="AL39" s="20">
        <v>77</v>
      </c>
      <c r="AM39" s="8">
        <v>2</v>
      </c>
      <c r="AN39" s="22"/>
      <c r="AO39" s="23"/>
      <c r="AP39" s="22"/>
      <c r="AQ39" s="23"/>
      <c r="AR39" s="22"/>
      <c r="AS39" s="23"/>
      <c r="AT39" s="22"/>
      <c r="AU39" s="23"/>
      <c r="AV39" s="22"/>
      <c r="AW39" s="23"/>
      <c r="AX39" s="22"/>
      <c r="AY39" s="23"/>
      <c r="AZ39" s="22"/>
      <c r="BA39" s="23"/>
      <c r="BB39" s="22"/>
      <c r="BC39" s="23"/>
      <c r="BD39" s="22"/>
      <c r="BE39" s="23"/>
      <c r="BF39" s="22"/>
      <c r="BG39" s="23"/>
      <c r="BH39" s="22"/>
      <c r="BI39" s="23"/>
      <c r="BJ39" s="20">
        <f t="shared" si="2"/>
        <v>43</v>
      </c>
      <c r="BK39" s="32">
        <f t="shared" si="3"/>
        <v>79.865116279069767</v>
      </c>
      <c r="BL39" s="61">
        <v>86</v>
      </c>
      <c r="BM39" s="20">
        <v>96</v>
      </c>
      <c r="BN39" s="62">
        <v>91</v>
      </c>
    </row>
    <row r="40" spans="1:66" s="24" customFormat="1" ht="17.45" customHeight="1" x14ac:dyDescent="0.2">
      <c r="A40" s="20">
        <v>39</v>
      </c>
      <c r="B40" s="20">
        <v>2019111755</v>
      </c>
      <c r="C40" s="20" t="s">
        <v>81</v>
      </c>
      <c r="D40" s="20" t="s">
        <v>13</v>
      </c>
      <c r="E40" s="20" t="s">
        <v>46</v>
      </c>
      <c r="F40" s="20">
        <v>96</v>
      </c>
      <c r="G40" s="8">
        <v>2</v>
      </c>
      <c r="H40" s="20">
        <v>90</v>
      </c>
      <c r="I40" s="8">
        <v>4</v>
      </c>
      <c r="J40" s="20">
        <v>75</v>
      </c>
      <c r="K40" s="8">
        <v>4</v>
      </c>
      <c r="L40" s="20">
        <v>79</v>
      </c>
      <c r="M40" s="8">
        <v>3</v>
      </c>
      <c r="N40" s="20">
        <v>61</v>
      </c>
      <c r="O40" s="8">
        <v>3</v>
      </c>
      <c r="P40" s="20">
        <v>65</v>
      </c>
      <c r="Q40" s="8">
        <v>3</v>
      </c>
      <c r="R40" s="20">
        <v>94</v>
      </c>
      <c r="S40" s="8">
        <v>0</v>
      </c>
      <c r="T40" s="20">
        <v>90</v>
      </c>
      <c r="U40" s="8">
        <v>4</v>
      </c>
      <c r="V40" s="20">
        <v>79</v>
      </c>
      <c r="W40" s="8">
        <v>3</v>
      </c>
      <c r="X40" s="20">
        <v>84</v>
      </c>
      <c r="Y40" s="8">
        <v>2</v>
      </c>
      <c r="Z40" s="8">
        <v>85</v>
      </c>
      <c r="AA40" s="8">
        <v>2</v>
      </c>
      <c r="AB40" s="20">
        <v>74</v>
      </c>
      <c r="AC40" s="8">
        <v>3</v>
      </c>
      <c r="AD40" s="21">
        <v>79</v>
      </c>
      <c r="AE40" s="56">
        <v>3</v>
      </c>
      <c r="AF40" s="20">
        <v>75</v>
      </c>
      <c r="AG40" s="8">
        <v>2</v>
      </c>
      <c r="AH40" s="20">
        <v>85</v>
      </c>
      <c r="AI40" s="20">
        <v>3</v>
      </c>
      <c r="AJ40" s="20">
        <v>93</v>
      </c>
      <c r="AK40" s="58">
        <v>0</v>
      </c>
      <c r="AL40" s="20">
        <v>84</v>
      </c>
      <c r="AM40" s="8">
        <v>2</v>
      </c>
      <c r="AN40" s="22"/>
      <c r="AO40" s="23"/>
      <c r="AP40" s="22"/>
      <c r="AQ40" s="23"/>
      <c r="AR40" s="22"/>
      <c r="AS40" s="23"/>
      <c r="AT40" s="22"/>
      <c r="AU40" s="23"/>
      <c r="AV40" s="22"/>
      <c r="AW40" s="23"/>
      <c r="AX40" s="22"/>
      <c r="AY40" s="23"/>
      <c r="AZ40" s="22"/>
      <c r="BA40" s="23"/>
      <c r="BB40" s="22"/>
      <c r="BC40" s="23"/>
      <c r="BD40" s="22"/>
      <c r="BE40" s="23"/>
      <c r="BF40" s="22"/>
      <c r="BG40" s="23"/>
      <c r="BH40" s="22"/>
      <c r="BI40" s="23"/>
      <c r="BJ40" s="20">
        <f t="shared" si="2"/>
        <v>43</v>
      </c>
      <c r="BK40" s="32">
        <f t="shared" si="3"/>
        <v>79.860465116279073</v>
      </c>
      <c r="BL40" s="61">
        <v>74</v>
      </c>
      <c r="BM40" s="20">
        <v>90.3</v>
      </c>
      <c r="BN40" s="62">
        <v>82.15</v>
      </c>
    </row>
    <row r="41" spans="1:66" s="24" customFormat="1" ht="17.45" customHeight="1" x14ac:dyDescent="0.2">
      <c r="A41" s="20">
        <v>40</v>
      </c>
      <c r="B41" s="20">
        <v>2019111941</v>
      </c>
      <c r="C41" s="20" t="s">
        <v>82</v>
      </c>
      <c r="D41" s="20" t="s">
        <v>13</v>
      </c>
      <c r="E41" s="20" t="s">
        <v>44</v>
      </c>
      <c r="F41" s="20">
        <v>76</v>
      </c>
      <c r="G41" s="8">
        <v>2</v>
      </c>
      <c r="H41" s="20">
        <v>72</v>
      </c>
      <c r="I41" s="8">
        <v>4</v>
      </c>
      <c r="J41" s="20">
        <v>76</v>
      </c>
      <c r="K41" s="8">
        <v>4</v>
      </c>
      <c r="L41" s="20">
        <v>79</v>
      </c>
      <c r="M41" s="8">
        <v>3</v>
      </c>
      <c r="N41" s="20">
        <v>71</v>
      </c>
      <c r="O41" s="8">
        <v>3</v>
      </c>
      <c r="P41" s="20">
        <v>67</v>
      </c>
      <c r="Q41" s="8">
        <v>3</v>
      </c>
      <c r="R41" s="20">
        <v>97</v>
      </c>
      <c r="S41" s="8">
        <v>0</v>
      </c>
      <c r="T41" s="20">
        <v>85</v>
      </c>
      <c r="U41" s="8">
        <v>4</v>
      </c>
      <c r="V41" s="20">
        <v>85</v>
      </c>
      <c r="W41" s="8">
        <v>3</v>
      </c>
      <c r="X41" s="20">
        <v>83</v>
      </c>
      <c r="Y41" s="8">
        <v>2</v>
      </c>
      <c r="Z41" s="20">
        <v>76.2</v>
      </c>
      <c r="AA41" s="8">
        <v>2</v>
      </c>
      <c r="AB41" s="20">
        <v>83</v>
      </c>
      <c r="AC41" s="8">
        <v>3</v>
      </c>
      <c r="AD41" s="21">
        <v>89</v>
      </c>
      <c r="AE41" s="56">
        <v>3</v>
      </c>
      <c r="AF41" s="20">
        <v>83</v>
      </c>
      <c r="AG41" s="8">
        <v>2</v>
      </c>
      <c r="AH41" s="20">
        <v>85</v>
      </c>
      <c r="AI41" s="20">
        <v>3</v>
      </c>
      <c r="AJ41" s="20">
        <v>93</v>
      </c>
      <c r="AK41" s="58">
        <v>0</v>
      </c>
      <c r="AL41" s="20">
        <v>92</v>
      </c>
      <c r="AM41" s="8">
        <v>2</v>
      </c>
      <c r="AN41" s="22">
        <v>76</v>
      </c>
      <c r="AO41" s="23">
        <v>2</v>
      </c>
      <c r="AP41" s="22"/>
      <c r="AQ41" s="23"/>
      <c r="AR41" s="22"/>
      <c r="AS41" s="23"/>
      <c r="AT41" s="22"/>
      <c r="AU41" s="23"/>
      <c r="AV41" s="22"/>
      <c r="AW41" s="23"/>
      <c r="AX41" s="22"/>
      <c r="AY41" s="23"/>
      <c r="AZ41" s="22"/>
      <c r="BA41" s="23"/>
      <c r="BB41" s="22"/>
      <c r="BC41" s="23"/>
      <c r="BD41" s="22"/>
      <c r="BE41" s="23"/>
      <c r="BF41" s="22"/>
      <c r="BG41" s="23"/>
      <c r="BH41" s="22"/>
      <c r="BI41" s="23"/>
      <c r="BJ41" s="20">
        <f t="shared" si="2"/>
        <v>45</v>
      </c>
      <c r="BK41" s="32">
        <f t="shared" si="3"/>
        <v>79.586666666666673</v>
      </c>
      <c r="BL41" s="61">
        <v>85</v>
      </c>
      <c r="BM41" s="20">
        <v>91</v>
      </c>
      <c r="BN41" s="62">
        <v>88</v>
      </c>
    </row>
    <row r="42" spans="1:66" s="24" customFormat="1" ht="17.45" customHeight="1" x14ac:dyDescent="0.2">
      <c r="A42" s="20">
        <v>41</v>
      </c>
      <c r="B42" s="20">
        <v>2019113987</v>
      </c>
      <c r="C42" s="20" t="s">
        <v>83</v>
      </c>
      <c r="D42" s="20" t="s">
        <v>13</v>
      </c>
      <c r="E42" s="20" t="s">
        <v>44</v>
      </c>
      <c r="F42" s="20">
        <v>81</v>
      </c>
      <c r="G42" s="8">
        <v>2</v>
      </c>
      <c r="H42" s="20">
        <v>69</v>
      </c>
      <c r="I42" s="8">
        <v>4</v>
      </c>
      <c r="J42" s="20">
        <v>72</v>
      </c>
      <c r="K42" s="8">
        <v>4</v>
      </c>
      <c r="L42" s="20">
        <v>81</v>
      </c>
      <c r="M42" s="8">
        <v>3</v>
      </c>
      <c r="N42" s="20">
        <v>69</v>
      </c>
      <c r="O42" s="8">
        <v>3</v>
      </c>
      <c r="P42" s="20">
        <v>74</v>
      </c>
      <c r="Q42" s="8">
        <v>3</v>
      </c>
      <c r="R42" s="20">
        <v>93</v>
      </c>
      <c r="S42" s="8">
        <v>0</v>
      </c>
      <c r="T42" s="20">
        <v>80</v>
      </c>
      <c r="U42" s="8">
        <v>4</v>
      </c>
      <c r="V42" s="20">
        <v>79</v>
      </c>
      <c r="W42" s="8">
        <v>3</v>
      </c>
      <c r="X42" s="20">
        <v>86</v>
      </c>
      <c r="Y42" s="8">
        <v>2</v>
      </c>
      <c r="Z42" s="20">
        <v>91.6</v>
      </c>
      <c r="AA42" s="8">
        <v>2</v>
      </c>
      <c r="AB42" s="20">
        <v>78</v>
      </c>
      <c r="AC42" s="8">
        <v>3</v>
      </c>
      <c r="AD42" s="21">
        <v>82</v>
      </c>
      <c r="AE42" s="56">
        <v>3</v>
      </c>
      <c r="AF42" s="20">
        <v>81</v>
      </c>
      <c r="AG42" s="8">
        <v>2</v>
      </c>
      <c r="AH42" s="20">
        <v>85</v>
      </c>
      <c r="AI42" s="20">
        <v>3</v>
      </c>
      <c r="AJ42" s="20">
        <v>93</v>
      </c>
      <c r="AK42" s="58">
        <v>0</v>
      </c>
      <c r="AL42" s="20">
        <v>93</v>
      </c>
      <c r="AM42" s="8">
        <v>2</v>
      </c>
      <c r="AN42" s="22">
        <v>77</v>
      </c>
      <c r="AO42" s="23">
        <v>2</v>
      </c>
      <c r="AP42" s="22"/>
      <c r="AQ42" s="23"/>
      <c r="AR42" s="22"/>
      <c r="AS42" s="23"/>
      <c r="AT42" s="22"/>
      <c r="AU42" s="23"/>
      <c r="AV42" s="22"/>
      <c r="AW42" s="23"/>
      <c r="AX42" s="22"/>
      <c r="AY42" s="23"/>
      <c r="AZ42" s="22"/>
      <c r="BA42" s="23"/>
      <c r="BB42" s="22"/>
      <c r="BC42" s="23"/>
      <c r="BD42" s="22"/>
      <c r="BE42" s="23"/>
      <c r="BF42" s="22"/>
      <c r="BG42" s="23"/>
      <c r="BH42" s="22"/>
      <c r="BI42" s="23"/>
      <c r="BJ42" s="20">
        <f t="shared" si="2"/>
        <v>45</v>
      </c>
      <c r="BK42" s="32">
        <f t="shared" si="3"/>
        <v>78.826666666666668</v>
      </c>
      <c r="BL42" s="61">
        <v>83</v>
      </c>
      <c r="BM42" s="20">
        <v>92.5</v>
      </c>
      <c r="BN42" s="62">
        <v>87.75</v>
      </c>
    </row>
    <row r="43" spans="1:66" s="24" customFormat="1" ht="17.45" customHeight="1" x14ac:dyDescent="0.2">
      <c r="A43" s="20">
        <v>42</v>
      </c>
      <c r="B43" s="20">
        <v>2019111803</v>
      </c>
      <c r="C43" s="20" t="s">
        <v>84</v>
      </c>
      <c r="D43" s="20" t="s">
        <v>13</v>
      </c>
      <c r="E43" s="20" t="s">
        <v>42</v>
      </c>
      <c r="F43" s="20">
        <v>80</v>
      </c>
      <c r="G43" s="8">
        <v>2</v>
      </c>
      <c r="H43" s="20">
        <v>76</v>
      </c>
      <c r="I43" s="8">
        <v>4</v>
      </c>
      <c r="J43" s="20">
        <v>67</v>
      </c>
      <c r="K43" s="8">
        <v>4</v>
      </c>
      <c r="L43" s="20">
        <v>86</v>
      </c>
      <c r="M43" s="8">
        <v>3</v>
      </c>
      <c r="N43" s="20">
        <v>76</v>
      </c>
      <c r="O43" s="8">
        <v>3</v>
      </c>
      <c r="P43" s="20">
        <v>75</v>
      </c>
      <c r="Q43" s="8">
        <v>3</v>
      </c>
      <c r="R43" s="20">
        <v>92</v>
      </c>
      <c r="S43" s="8">
        <v>0</v>
      </c>
      <c r="T43" s="20">
        <v>69</v>
      </c>
      <c r="U43" s="8">
        <v>4</v>
      </c>
      <c r="V43" s="20">
        <v>87</v>
      </c>
      <c r="W43" s="8">
        <v>3</v>
      </c>
      <c r="X43" s="20">
        <v>88</v>
      </c>
      <c r="Y43" s="8">
        <v>2</v>
      </c>
      <c r="Z43" s="20">
        <v>83.2</v>
      </c>
      <c r="AA43" s="8">
        <v>2</v>
      </c>
      <c r="AB43" s="20">
        <v>86</v>
      </c>
      <c r="AC43" s="8">
        <v>3</v>
      </c>
      <c r="AD43" s="21">
        <v>76</v>
      </c>
      <c r="AE43" s="56">
        <v>3</v>
      </c>
      <c r="AF43" s="20">
        <v>77</v>
      </c>
      <c r="AG43" s="8">
        <v>2</v>
      </c>
      <c r="AH43" s="20">
        <v>85</v>
      </c>
      <c r="AI43" s="20">
        <v>3</v>
      </c>
      <c r="AJ43" s="20">
        <v>93</v>
      </c>
      <c r="AK43" s="58">
        <v>0</v>
      </c>
      <c r="AL43" s="20">
        <v>84</v>
      </c>
      <c r="AM43" s="8">
        <v>2</v>
      </c>
      <c r="AN43" s="22"/>
      <c r="AO43" s="23"/>
      <c r="AP43" s="22"/>
      <c r="AQ43" s="23"/>
      <c r="AR43" s="22"/>
      <c r="AS43" s="23"/>
      <c r="AT43" s="22"/>
      <c r="AU43" s="23"/>
      <c r="AV43" s="22"/>
      <c r="AW43" s="23"/>
      <c r="AX43" s="22"/>
      <c r="AY43" s="23"/>
      <c r="AZ43" s="22"/>
      <c r="BA43" s="23"/>
      <c r="BB43" s="22"/>
      <c r="BC43" s="23"/>
      <c r="BD43" s="22"/>
      <c r="BE43" s="23"/>
      <c r="BF43" s="22"/>
      <c r="BG43" s="23"/>
      <c r="BH43" s="22"/>
      <c r="BI43" s="23"/>
      <c r="BJ43" s="20">
        <f t="shared" si="2"/>
        <v>43</v>
      </c>
      <c r="BK43" s="32">
        <f t="shared" si="3"/>
        <v>78.730232558139534</v>
      </c>
      <c r="BL43" s="61">
        <v>69</v>
      </c>
      <c r="BM43" s="20">
        <v>66</v>
      </c>
      <c r="BN43" s="62">
        <v>67.5</v>
      </c>
    </row>
    <row r="44" spans="1:66" s="24" customFormat="1" ht="17.45" customHeight="1" x14ac:dyDescent="0.2">
      <c r="A44" s="20">
        <v>43</v>
      </c>
      <c r="B44" s="20">
        <v>2019111773</v>
      </c>
      <c r="C44" s="20" t="s">
        <v>85</v>
      </c>
      <c r="D44" s="20" t="s">
        <v>13</v>
      </c>
      <c r="E44" s="20" t="s">
        <v>42</v>
      </c>
      <c r="F44" s="20">
        <v>85</v>
      </c>
      <c r="G44" s="8">
        <v>2</v>
      </c>
      <c r="H44" s="20">
        <v>72</v>
      </c>
      <c r="I44" s="8">
        <v>4</v>
      </c>
      <c r="J44" s="20">
        <v>75</v>
      </c>
      <c r="K44" s="8">
        <v>4</v>
      </c>
      <c r="L44" s="20">
        <v>84</v>
      </c>
      <c r="M44" s="8">
        <v>3</v>
      </c>
      <c r="N44" s="20">
        <v>68</v>
      </c>
      <c r="O44" s="8">
        <v>3</v>
      </c>
      <c r="P44" s="20">
        <v>67</v>
      </c>
      <c r="Q44" s="8">
        <v>3</v>
      </c>
      <c r="R44" s="20">
        <v>94</v>
      </c>
      <c r="S44" s="8">
        <v>0</v>
      </c>
      <c r="T44" s="20">
        <v>76</v>
      </c>
      <c r="U44" s="8">
        <v>4</v>
      </c>
      <c r="V44" s="20">
        <v>90</v>
      </c>
      <c r="W44" s="8">
        <v>3</v>
      </c>
      <c r="X44" s="20">
        <v>89</v>
      </c>
      <c r="Y44" s="8">
        <v>2</v>
      </c>
      <c r="Z44" s="8">
        <v>81.8</v>
      </c>
      <c r="AA44" s="8">
        <v>2</v>
      </c>
      <c r="AB44" s="20">
        <v>84</v>
      </c>
      <c r="AC44" s="8">
        <v>3</v>
      </c>
      <c r="AD44" s="21">
        <v>78</v>
      </c>
      <c r="AE44" s="56">
        <v>3</v>
      </c>
      <c r="AF44" s="20">
        <v>74</v>
      </c>
      <c r="AG44" s="8">
        <v>2</v>
      </c>
      <c r="AH44" s="20">
        <v>85</v>
      </c>
      <c r="AI44" s="20">
        <v>3</v>
      </c>
      <c r="AJ44" s="20">
        <v>93</v>
      </c>
      <c r="AK44" s="58">
        <v>0</v>
      </c>
      <c r="AL44" s="20">
        <v>81</v>
      </c>
      <c r="AM44" s="8">
        <v>2</v>
      </c>
      <c r="AN44" s="22"/>
      <c r="AO44" s="23"/>
      <c r="AP44" s="22"/>
      <c r="AQ44" s="23"/>
      <c r="AR44" s="22"/>
      <c r="AS44" s="23"/>
      <c r="AT44" s="22"/>
      <c r="AU44" s="23"/>
      <c r="AV44" s="22"/>
      <c r="AW44" s="23"/>
      <c r="AX44" s="22"/>
      <c r="AY44" s="23"/>
      <c r="AZ44" s="22"/>
      <c r="BA44" s="23"/>
      <c r="BB44" s="22"/>
      <c r="BC44" s="23"/>
      <c r="BD44" s="22"/>
      <c r="BE44" s="23"/>
      <c r="BF44" s="22"/>
      <c r="BG44" s="23"/>
      <c r="BH44" s="22"/>
      <c r="BI44" s="23"/>
      <c r="BJ44" s="20">
        <f t="shared" si="2"/>
        <v>43</v>
      </c>
      <c r="BK44" s="32">
        <f t="shared" si="3"/>
        <v>78.641860465116281</v>
      </c>
      <c r="BL44" s="61">
        <v>62</v>
      </c>
      <c r="BM44" s="20">
        <v>60</v>
      </c>
      <c r="BN44" s="62">
        <v>61</v>
      </c>
    </row>
    <row r="45" spans="1:66" s="24" customFormat="1" ht="17.45" customHeight="1" x14ac:dyDescent="0.2">
      <c r="A45" s="20">
        <v>44</v>
      </c>
      <c r="B45" s="20">
        <v>2019111861</v>
      </c>
      <c r="C45" s="20" t="s">
        <v>87</v>
      </c>
      <c r="D45" s="20" t="s">
        <v>13</v>
      </c>
      <c r="E45" s="20" t="s">
        <v>44</v>
      </c>
      <c r="F45" s="20">
        <v>91</v>
      </c>
      <c r="G45" s="8">
        <v>2</v>
      </c>
      <c r="H45" s="20">
        <v>80</v>
      </c>
      <c r="I45" s="8">
        <v>4</v>
      </c>
      <c r="J45" s="20">
        <v>73</v>
      </c>
      <c r="K45" s="8">
        <v>4</v>
      </c>
      <c r="L45" s="20">
        <v>88</v>
      </c>
      <c r="M45" s="8">
        <v>3</v>
      </c>
      <c r="N45" s="20">
        <v>65</v>
      </c>
      <c r="O45" s="8">
        <v>3</v>
      </c>
      <c r="P45" s="20">
        <v>63</v>
      </c>
      <c r="Q45" s="8">
        <v>3</v>
      </c>
      <c r="R45" s="20">
        <v>91</v>
      </c>
      <c r="S45" s="8">
        <v>0</v>
      </c>
      <c r="T45" s="20">
        <v>91</v>
      </c>
      <c r="U45" s="8">
        <v>4</v>
      </c>
      <c r="V45" s="20">
        <v>83</v>
      </c>
      <c r="W45" s="8">
        <v>3</v>
      </c>
      <c r="X45" s="20">
        <v>75</v>
      </c>
      <c r="Y45" s="8">
        <v>2</v>
      </c>
      <c r="Z45" s="8">
        <v>82</v>
      </c>
      <c r="AA45" s="8">
        <v>2</v>
      </c>
      <c r="AB45" s="20">
        <v>74</v>
      </c>
      <c r="AC45" s="8">
        <v>3</v>
      </c>
      <c r="AD45" s="21">
        <v>85</v>
      </c>
      <c r="AE45" s="56">
        <v>3</v>
      </c>
      <c r="AF45" s="20">
        <v>72</v>
      </c>
      <c r="AG45" s="8">
        <v>2</v>
      </c>
      <c r="AH45" s="20">
        <v>85</v>
      </c>
      <c r="AI45" s="20">
        <v>3</v>
      </c>
      <c r="AJ45" s="20">
        <v>93</v>
      </c>
      <c r="AK45" s="58">
        <v>0</v>
      </c>
      <c r="AL45" s="20">
        <v>62</v>
      </c>
      <c r="AM45" s="8">
        <v>2</v>
      </c>
      <c r="AN45" s="22"/>
      <c r="AO45" s="23"/>
      <c r="AP45" s="22"/>
      <c r="AQ45" s="23"/>
      <c r="AR45" s="22"/>
      <c r="AS45" s="23"/>
      <c r="AT45" s="22"/>
      <c r="AU45" s="23"/>
      <c r="AV45" s="22"/>
      <c r="AW45" s="23"/>
      <c r="AX45" s="22"/>
      <c r="AY45" s="23"/>
      <c r="AZ45" s="22"/>
      <c r="BA45" s="23"/>
      <c r="BB45" s="22"/>
      <c r="BC45" s="23"/>
      <c r="BD45" s="22"/>
      <c r="BE45" s="23"/>
      <c r="BF45" s="22"/>
      <c r="BG45" s="23"/>
      <c r="BH45" s="22"/>
      <c r="BI45" s="23"/>
      <c r="BJ45" s="20">
        <f t="shared" si="2"/>
        <v>43</v>
      </c>
      <c r="BK45" s="32">
        <f t="shared" si="3"/>
        <v>78.348837209302332</v>
      </c>
      <c r="BL45" s="61">
        <v>88</v>
      </c>
      <c r="BM45" s="20">
        <v>95.5</v>
      </c>
      <c r="BN45" s="62">
        <v>91.75</v>
      </c>
    </row>
    <row r="46" spans="1:66" s="24" customFormat="1" ht="17.45" customHeight="1" x14ac:dyDescent="0.2">
      <c r="A46" s="20">
        <v>45</v>
      </c>
      <c r="B46" s="20">
        <v>2019111726</v>
      </c>
      <c r="C46" s="20" t="s">
        <v>86</v>
      </c>
      <c r="D46" s="20" t="s">
        <v>12</v>
      </c>
      <c r="E46" s="20" t="s">
        <v>46</v>
      </c>
      <c r="F46" s="20">
        <v>79</v>
      </c>
      <c r="G46" s="8">
        <v>2</v>
      </c>
      <c r="H46" s="20">
        <v>63</v>
      </c>
      <c r="I46" s="8">
        <v>4</v>
      </c>
      <c r="J46" s="20">
        <v>73</v>
      </c>
      <c r="K46" s="8">
        <v>4</v>
      </c>
      <c r="L46" s="20">
        <v>80</v>
      </c>
      <c r="M46" s="8">
        <v>3</v>
      </c>
      <c r="N46" s="20">
        <v>76</v>
      </c>
      <c r="O46" s="8">
        <v>3</v>
      </c>
      <c r="P46" s="20">
        <v>69</v>
      </c>
      <c r="Q46" s="8">
        <v>3</v>
      </c>
      <c r="R46" s="20">
        <v>93</v>
      </c>
      <c r="S46" s="8">
        <v>0</v>
      </c>
      <c r="T46" s="20">
        <v>84</v>
      </c>
      <c r="U46" s="8">
        <v>4</v>
      </c>
      <c r="V46" s="20">
        <v>77</v>
      </c>
      <c r="W46" s="8">
        <v>3</v>
      </c>
      <c r="X46" s="20">
        <v>87</v>
      </c>
      <c r="Y46" s="8">
        <v>2</v>
      </c>
      <c r="Z46" s="8">
        <v>92</v>
      </c>
      <c r="AA46" s="8">
        <v>2</v>
      </c>
      <c r="AB46" s="20">
        <v>76</v>
      </c>
      <c r="AC46" s="8">
        <v>3</v>
      </c>
      <c r="AD46" s="21">
        <v>86</v>
      </c>
      <c r="AE46" s="56">
        <v>3</v>
      </c>
      <c r="AF46" s="20">
        <v>77</v>
      </c>
      <c r="AG46" s="8">
        <v>2</v>
      </c>
      <c r="AH46" s="20">
        <v>85</v>
      </c>
      <c r="AI46" s="20">
        <v>3</v>
      </c>
      <c r="AJ46" s="20">
        <v>93</v>
      </c>
      <c r="AK46" s="58">
        <v>0</v>
      </c>
      <c r="AL46" s="20">
        <v>86</v>
      </c>
      <c r="AM46" s="8">
        <v>2</v>
      </c>
      <c r="AN46" s="22"/>
      <c r="AO46" s="23"/>
      <c r="AP46" s="22"/>
      <c r="AQ46" s="23"/>
      <c r="AR46" s="22"/>
      <c r="AS46" s="23"/>
      <c r="AT46" s="22"/>
      <c r="AU46" s="23"/>
      <c r="AV46" s="22"/>
      <c r="AW46" s="23"/>
      <c r="AX46" s="22"/>
      <c r="AY46" s="23"/>
      <c r="AZ46" s="22"/>
      <c r="BA46" s="23"/>
      <c r="BB46" s="22"/>
      <c r="BC46" s="23"/>
      <c r="BD46" s="22"/>
      <c r="BE46" s="23"/>
      <c r="BF46" s="22"/>
      <c r="BG46" s="23"/>
      <c r="BH46" s="22"/>
      <c r="BI46" s="23"/>
      <c r="BJ46" s="20">
        <f t="shared" si="2"/>
        <v>43</v>
      </c>
      <c r="BK46" s="32">
        <f t="shared" si="3"/>
        <v>78.348837209302332</v>
      </c>
      <c r="BL46" s="61">
        <v>81</v>
      </c>
      <c r="BM46" s="20">
        <v>91.9</v>
      </c>
      <c r="BN46" s="62">
        <v>86.45</v>
      </c>
    </row>
    <row r="47" spans="1:66" s="24" customFormat="1" ht="17.45" customHeight="1" x14ac:dyDescent="0.2">
      <c r="A47" s="20">
        <v>46</v>
      </c>
      <c r="B47" s="20">
        <v>2019111712</v>
      </c>
      <c r="C47" s="20" t="s">
        <v>88</v>
      </c>
      <c r="D47" s="20" t="s">
        <v>13</v>
      </c>
      <c r="E47" s="20" t="s">
        <v>46</v>
      </c>
      <c r="F47" s="20">
        <v>79</v>
      </c>
      <c r="G47" s="8">
        <v>2</v>
      </c>
      <c r="H47" s="20">
        <v>68</v>
      </c>
      <c r="I47" s="8">
        <v>4</v>
      </c>
      <c r="J47" s="20">
        <v>72</v>
      </c>
      <c r="K47" s="8">
        <v>4</v>
      </c>
      <c r="L47" s="20">
        <v>81</v>
      </c>
      <c r="M47" s="8">
        <v>3</v>
      </c>
      <c r="N47" s="20">
        <v>75</v>
      </c>
      <c r="O47" s="8">
        <v>3</v>
      </c>
      <c r="P47" s="20">
        <v>73</v>
      </c>
      <c r="Q47" s="8">
        <v>3</v>
      </c>
      <c r="R47" s="20">
        <v>91</v>
      </c>
      <c r="S47" s="8">
        <v>0</v>
      </c>
      <c r="T47" s="20">
        <v>78</v>
      </c>
      <c r="U47" s="8">
        <v>4</v>
      </c>
      <c r="V47" s="20">
        <v>82</v>
      </c>
      <c r="W47" s="8">
        <v>3</v>
      </c>
      <c r="X47" s="20">
        <v>85</v>
      </c>
      <c r="Y47" s="8">
        <v>2</v>
      </c>
      <c r="Z47" s="8">
        <v>77</v>
      </c>
      <c r="AA47" s="8">
        <v>2</v>
      </c>
      <c r="AB47" s="20">
        <v>82</v>
      </c>
      <c r="AC47" s="8">
        <v>3</v>
      </c>
      <c r="AD47" s="21">
        <v>78</v>
      </c>
      <c r="AE47" s="56">
        <v>3</v>
      </c>
      <c r="AF47" s="20">
        <v>77</v>
      </c>
      <c r="AG47" s="8">
        <v>2</v>
      </c>
      <c r="AH47" s="20">
        <v>85</v>
      </c>
      <c r="AI47" s="20">
        <v>3</v>
      </c>
      <c r="AJ47" s="20">
        <v>93</v>
      </c>
      <c r="AK47" s="58">
        <v>0</v>
      </c>
      <c r="AL47" s="20">
        <v>87</v>
      </c>
      <c r="AM47" s="8">
        <v>2</v>
      </c>
      <c r="AN47" s="22"/>
      <c r="AO47" s="23"/>
      <c r="AP47" s="22"/>
      <c r="AQ47" s="23"/>
      <c r="AR47" s="22"/>
      <c r="AS47" s="23"/>
      <c r="AT47" s="22"/>
      <c r="AU47" s="23"/>
      <c r="AV47" s="22"/>
      <c r="AW47" s="23"/>
      <c r="AX47" s="22"/>
      <c r="AY47" s="23"/>
      <c r="AZ47" s="22"/>
      <c r="BA47" s="23"/>
      <c r="BB47" s="22"/>
      <c r="BC47" s="23"/>
      <c r="BD47" s="22"/>
      <c r="BE47" s="23"/>
      <c r="BF47" s="22"/>
      <c r="BG47" s="23"/>
      <c r="BH47" s="22"/>
      <c r="BI47" s="23"/>
      <c r="BJ47" s="20">
        <f t="shared" si="2"/>
        <v>43</v>
      </c>
      <c r="BK47" s="32">
        <f t="shared" si="3"/>
        <v>77.906976744186053</v>
      </c>
      <c r="BL47" s="61">
        <v>88</v>
      </c>
      <c r="BM47" s="20">
        <v>78</v>
      </c>
      <c r="BN47" s="62">
        <v>83</v>
      </c>
    </row>
    <row r="48" spans="1:66" s="24" customFormat="1" ht="17.45" customHeight="1" x14ac:dyDescent="0.2">
      <c r="A48" s="20">
        <v>47</v>
      </c>
      <c r="B48" s="20">
        <v>2019111977</v>
      </c>
      <c r="C48" s="20" t="s">
        <v>89</v>
      </c>
      <c r="D48" s="20" t="s">
        <v>13</v>
      </c>
      <c r="E48" s="20" t="s">
        <v>44</v>
      </c>
      <c r="F48" s="20">
        <v>75</v>
      </c>
      <c r="G48" s="8">
        <v>2</v>
      </c>
      <c r="H48" s="20">
        <v>66</v>
      </c>
      <c r="I48" s="8">
        <v>4</v>
      </c>
      <c r="J48" s="20">
        <v>69</v>
      </c>
      <c r="K48" s="8">
        <v>4</v>
      </c>
      <c r="L48" s="20">
        <v>85</v>
      </c>
      <c r="M48" s="8">
        <v>3</v>
      </c>
      <c r="N48" s="20">
        <v>68</v>
      </c>
      <c r="O48" s="8">
        <v>3</v>
      </c>
      <c r="P48" s="20">
        <v>72</v>
      </c>
      <c r="Q48" s="8">
        <v>3</v>
      </c>
      <c r="R48" s="20">
        <v>86</v>
      </c>
      <c r="S48" s="8">
        <v>0</v>
      </c>
      <c r="T48" s="20">
        <v>78</v>
      </c>
      <c r="U48" s="8">
        <v>4</v>
      </c>
      <c r="V48" s="20">
        <v>76</v>
      </c>
      <c r="W48" s="8">
        <v>3</v>
      </c>
      <c r="X48" s="20">
        <v>91</v>
      </c>
      <c r="Y48" s="8">
        <v>2</v>
      </c>
      <c r="Z48" s="20">
        <v>86.7</v>
      </c>
      <c r="AA48" s="8">
        <v>2</v>
      </c>
      <c r="AB48" s="20">
        <v>86</v>
      </c>
      <c r="AC48" s="8">
        <v>3</v>
      </c>
      <c r="AD48" s="21">
        <v>77</v>
      </c>
      <c r="AE48" s="56">
        <v>3</v>
      </c>
      <c r="AF48" s="20">
        <v>83</v>
      </c>
      <c r="AG48" s="8">
        <v>2</v>
      </c>
      <c r="AH48" s="20">
        <v>85</v>
      </c>
      <c r="AI48" s="20">
        <v>3</v>
      </c>
      <c r="AJ48" s="20">
        <v>93</v>
      </c>
      <c r="AK48" s="58">
        <v>0</v>
      </c>
      <c r="AL48" s="20">
        <v>82</v>
      </c>
      <c r="AM48" s="8">
        <v>2</v>
      </c>
      <c r="AN48" s="22"/>
      <c r="AO48" s="23"/>
      <c r="AP48" s="22"/>
      <c r="AQ48" s="23"/>
      <c r="AR48" s="22"/>
      <c r="AS48" s="23"/>
      <c r="AT48" s="22"/>
      <c r="AU48" s="23"/>
      <c r="AV48" s="22"/>
      <c r="AW48" s="23"/>
      <c r="AX48" s="22"/>
      <c r="AY48" s="23"/>
      <c r="AZ48" s="22"/>
      <c r="BA48" s="23"/>
      <c r="BB48" s="22"/>
      <c r="BC48" s="23"/>
      <c r="BD48" s="22"/>
      <c r="BE48" s="23"/>
      <c r="BF48" s="22"/>
      <c r="BG48" s="23"/>
      <c r="BH48" s="22"/>
      <c r="BI48" s="23"/>
      <c r="BJ48" s="20">
        <f t="shared" si="2"/>
        <v>43</v>
      </c>
      <c r="BK48" s="32">
        <f t="shared" si="3"/>
        <v>77.544186046511626</v>
      </c>
      <c r="BL48" s="61">
        <v>86</v>
      </c>
      <c r="BM48" s="20">
        <v>97.5</v>
      </c>
      <c r="BN48" s="62">
        <v>91.75</v>
      </c>
    </row>
    <row r="49" spans="1:86" s="24" customFormat="1" ht="17.45" customHeight="1" x14ac:dyDescent="0.2">
      <c r="A49" s="20">
        <v>48</v>
      </c>
      <c r="B49" s="20">
        <v>2019111787</v>
      </c>
      <c r="C49" s="20" t="s">
        <v>90</v>
      </c>
      <c r="D49" s="20" t="s">
        <v>13</v>
      </c>
      <c r="E49" s="20" t="s">
        <v>42</v>
      </c>
      <c r="F49" s="20">
        <v>75</v>
      </c>
      <c r="G49" s="8">
        <v>2</v>
      </c>
      <c r="H49" s="20">
        <v>72</v>
      </c>
      <c r="I49" s="8">
        <v>4</v>
      </c>
      <c r="J49" s="20">
        <v>66</v>
      </c>
      <c r="K49" s="8">
        <v>4</v>
      </c>
      <c r="L49" s="20">
        <v>90</v>
      </c>
      <c r="M49" s="8">
        <v>3</v>
      </c>
      <c r="N49" s="20">
        <v>70</v>
      </c>
      <c r="O49" s="8">
        <v>3</v>
      </c>
      <c r="P49" s="20">
        <v>70</v>
      </c>
      <c r="Q49" s="8">
        <v>3</v>
      </c>
      <c r="R49" s="20">
        <v>90</v>
      </c>
      <c r="S49" s="8">
        <v>0</v>
      </c>
      <c r="T49" s="20">
        <v>78</v>
      </c>
      <c r="U49" s="8">
        <v>4</v>
      </c>
      <c r="V49" s="20">
        <v>73</v>
      </c>
      <c r="W49" s="8">
        <v>3</v>
      </c>
      <c r="X49" s="20">
        <v>80</v>
      </c>
      <c r="Y49" s="8">
        <v>2</v>
      </c>
      <c r="Z49" s="8">
        <v>93</v>
      </c>
      <c r="AA49" s="8">
        <v>2</v>
      </c>
      <c r="AB49" s="20">
        <v>83</v>
      </c>
      <c r="AC49" s="8">
        <v>3</v>
      </c>
      <c r="AD49" s="21">
        <v>84</v>
      </c>
      <c r="AE49" s="56">
        <v>3</v>
      </c>
      <c r="AF49" s="20">
        <v>79</v>
      </c>
      <c r="AG49" s="8">
        <v>2</v>
      </c>
      <c r="AH49" s="20">
        <v>85</v>
      </c>
      <c r="AI49" s="20">
        <v>3</v>
      </c>
      <c r="AJ49" s="20">
        <v>93</v>
      </c>
      <c r="AK49" s="58">
        <v>0</v>
      </c>
      <c r="AL49" s="20">
        <v>73</v>
      </c>
      <c r="AM49" s="8">
        <v>2</v>
      </c>
      <c r="AN49" s="22"/>
      <c r="AO49" s="23"/>
      <c r="AP49" s="22"/>
      <c r="AQ49" s="23"/>
      <c r="AR49" s="22"/>
      <c r="AS49" s="23"/>
      <c r="AT49" s="22"/>
      <c r="AU49" s="23"/>
      <c r="AV49" s="22"/>
      <c r="AW49" s="23"/>
      <c r="AX49" s="22"/>
      <c r="AY49" s="23"/>
      <c r="AZ49" s="22"/>
      <c r="BA49" s="23"/>
      <c r="BB49" s="22"/>
      <c r="BC49" s="23"/>
      <c r="BD49" s="22"/>
      <c r="BE49" s="23"/>
      <c r="BF49" s="22"/>
      <c r="BG49" s="23"/>
      <c r="BH49" s="22"/>
      <c r="BI49" s="23"/>
      <c r="BJ49" s="20">
        <f t="shared" si="2"/>
        <v>43</v>
      </c>
      <c r="BK49" s="32">
        <f t="shared" si="3"/>
        <v>77.418604651162795</v>
      </c>
      <c r="BL49" s="61">
        <v>89</v>
      </c>
      <c r="BM49" s="20">
        <v>89</v>
      </c>
      <c r="BN49" s="62">
        <v>89</v>
      </c>
    </row>
    <row r="50" spans="1:86" s="24" customFormat="1" ht="17.45" customHeight="1" x14ac:dyDescent="0.2">
      <c r="A50" s="20">
        <v>49</v>
      </c>
      <c r="B50" s="20">
        <v>2019111707</v>
      </c>
      <c r="C50" s="20" t="s">
        <v>91</v>
      </c>
      <c r="D50" s="20" t="s">
        <v>12</v>
      </c>
      <c r="E50" s="20" t="s">
        <v>46</v>
      </c>
      <c r="F50" s="20">
        <v>76</v>
      </c>
      <c r="G50" s="8">
        <v>2</v>
      </c>
      <c r="H50" s="20">
        <v>64</v>
      </c>
      <c r="I50" s="8">
        <v>4</v>
      </c>
      <c r="J50" s="20">
        <v>71</v>
      </c>
      <c r="K50" s="8">
        <v>4</v>
      </c>
      <c r="L50" s="20">
        <v>81</v>
      </c>
      <c r="M50" s="8">
        <v>3</v>
      </c>
      <c r="N50" s="20">
        <v>62</v>
      </c>
      <c r="O50" s="8">
        <v>3</v>
      </c>
      <c r="P50" s="20">
        <v>68</v>
      </c>
      <c r="Q50" s="8">
        <v>3</v>
      </c>
      <c r="R50" s="20">
        <v>89</v>
      </c>
      <c r="S50" s="8">
        <v>0</v>
      </c>
      <c r="T50" s="20">
        <v>68</v>
      </c>
      <c r="U50" s="8">
        <v>4</v>
      </c>
      <c r="V50" s="20">
        <v>86</v>
      </c>
      <c r="W50" s="8">
        <v>3</v>
      </c>
      <c r="X50" s="20">
        <v>74</v>
      </c>
      <c r="Y50" s="8">
        <v>2</v>
      </c>
      <c r="Z50" s="8">
        <v>88</v>
      </c>
      <c r="AA50" s="8">
        <v>2</v>
      </c>
      <c r="AB50" s="20">
        <v>85</v>
      </c>
      <c r="AC50" s="8">
        <v>3</v>
      </c>
      <c r="AD50" s="21">
        <v>91</v>
      </c>
      <c r="AE50" s="56">
        <v>3</v>
      </c>
      <c r="AF50" s="20">
        <v>83</v>
      </c>
      <c r="AG50" s="8">
        <v>2</v>
      </c>
      <c r="AH50" s="20">
        <v>95</v>
      </c>
      <c r="AI50" s="20">
        <v>3</v>
      </c>
      <c r="AJ50" s="20">
        <v>93</v>
      </c>
      <c r="AK50" s="58">
        <v>0</v>
      </c>
      <c r="AL50" s="20">
        <v>85</v>
      </c>
      <c r="AM50" s="8">
        <v>2</v>
      </c>
      <c r="AN50" s="22"/>
      <c r="AO50" s="23"/>
      <c r="AP50" s="22"/>
      <c r="AQ50" s="23"/>
      <c r="AR50" s="22"/>
      <c r="AS50" s="23"/>
      <c r="AT50" s="22"/>
      <c r="AU50" s="23"/>
      <c r="AV50" s="22"/>
      <c r="AW50" s="23"/>
      <c r="AX50" s="22"/>
      <c r="AY50" s="23"/>
      <c r="AZ50" s="22"/>
      <c r="BA50" s="23"/>
      <c r="BB50" s="22"/>
      <c r="BC50" s="23"/>
      <c r="BD50" s="22"/>
      <c r="BE50" s="23"/>
      <c r="BF50" s="22"/>
      <c r="BG50" s="23"/>
      <c r="BH50" s="22"/>
      <c r="BI50" s="23"/>
      <c r="BJ50" s="20">
        <f t="shared" si="2"/>
        <v>43</v>
      </c>
      <c r="BK50" s="32">
        <f t="shared" si="3"/>
        <v>77.395348837209298</v>
      </c>
      <c r="BL50" s="61">
        <v>78</v>
      </c>
      <c r="BM50" s="20">
        <v>90.9</v>
      </c>
      <c r="BN50" s="62">
        <v>84.45</v>
      </c>
    </row>
    <row r="51" spans="1:86" s="24" customFormat="1" ht="17.45" customHeight="1" x14ac:dyDescent="0.2">
      <c r="A51" s="20">
        <v>50</v>
      </c>
      <c r="B51" s="20">
        <v>2019111710</v>
      </c>
      <c r="C51" s="20" t="s">
        <v>93</v>
      </c>
      <c r="D51" s="20" t="s">
        <v>13</v>
      </c>
      <c r="E51" s="20" t="s">
        <v>46</v>
      </c>
      <c r="F51" s="20">
        <v>78</v>
      </c>
      <c r="G51" s="8">
        <v>2</v>
      </c>
      <c r="H51" s="20">
        <v>68</v>
      </c>
      <c r="I51" s="8">
        <v>4</v>
      </c>
      <c r="J51" s="20">
        <v>72</v>
      </c>
      <c r="K51" s="8">
        <v>4</v>
      </c>
      <c r="L51" s="20">
        <v>84</v>
      </c>
      <c r="M51" s="8">
        <v>3</v>
      </c>
      <c r="N51" s="20">
        <v>67</v>
      </c>
      <c r="O51" s="8">
        <v>3</v>
      </c>
      <c r="P51" s="20">
        <v>70</v>
      </c>
      <c r="Q51" s="8">
        <v>3</v>
      </c>
      <c r="R51" s="20">
        <v>90</v>
      </c>
      <c r="S51" s="8">
        <v>0</v>
      </c>
      <c r="T51" s="20">
        <v>74</v>
      </c>
      <c r="U51" s="8">
        <v>4</v>
      </c>
      <c r="V51" s="20">
        <v>78</v>
      </c>
      <c r="W51" s="8">
        <v>3</v>
      </c>
      <c r="X51" s="20">
        <v>87</v>
      </c>
      <c r="Y51" s="8">
        <v>2</v>
      </c>
      <c r="Z51" s="8">
        <v>83</v>
      </c>
      <c r="AA51" s="8">
        <v>2</v>
      </c>
      <c r="AB51" s="20">
        <v>79</v>
      </c>
      <c r="AC51" s="8">
        <v>3</v>
      </c>
      <c r="AD51" s="21">
        <v>82</v>
      </c>
      <c r="AE51" s="56">
        <v>3</v>
      </c>
      <c r="AF51" s="20">
        <v>69</v>
      </c>
      <c r="AG51" s="8">
        <v>2</v>
      </c>
      <c r="AH51" s="20">
        <v>95</v>
      </c>
      <c r="AI51" s="20">
        <v>3</v>
      </c>
      <c r="AJ51" s="20">
        <v>96</v>
      </c>
      <c r="AK51" s="58">
        <v>0</v>
      </c>
      <c r="AL51" s="20">
        <v>83</v>
      </c>
      <c r="AM51" s="8">
        <v>2</v>
      </c>
      <c r="AN51" s="22"/>
      <c r="AO51" s="23"/>
      <c r="AP51" s="22"/>
      <c r="AQ51" s="23"/>
      <c r="AR51" s="22"/>
      <c r="AS51" s="23"/>
      <c r="AT51" s="22"/>
      <c r="AU51" s="23"/>
      <c r="AV51" s="22"/>
      <c r="AW51" s="23"/>
      <c r="AX51" s="22"/>
      <c r="AY51" s="23"/>
      <c r="AZ51" s="22"/>
      <c r="BA51" s="23"/>
      <c r="BB51" s="22"/>
      <c r="BC51" s="23"/>
      <c r="BD51" s="22"/>
      <c r="BE51" s="23"/>
      <c r="BF51" s="22"/>
      <c r="BG51" s="23"/>
      <c r="BH51" s="22"/>
      <c r="BI51" s="23"/>
      <c r="BJ51" s="20">
        <f t="shared" si="2"/>
        <v>43</v>
      </c>
      <c r="BK51" s="32">
        <f t="shared" si="3"/>
        <v>77.232558139534888</v>
      </c>
      <c r="BL51" s="61">
        <v>90</v>
      </c>
      <c r="BM51" s="20">
        <v>92.6</v>
      </c>
      <c r="BN51" s="62">
        <v>91.3</v>
      </c>
    </row>
    <row r="52" spans="1:86" s="24" customFormat="1" ht="17.45" customHeight="1" x14ac:dyDescent="0.2">
      <c r="A52" s="20">
        <v>51</v>
      </c>
      <c r="B52" s="20">
        <v>2019111753</v>
      </c>
      <c r="C52" s="20" t="s">
        <v>92</v>
      </c>
      <c r="D52" s="20" t="s">
        <v>13</v>
      </c>
      <c r="E52" s="20" t="s">
        <v>46</v>
      </c>
      <c r="F52" s="20">
        <v>79</v>
      </c>
      <c r="G52" s="8">
        <v>2</v>
      </c>
      <c r="H52" s="20">
        <v>76</v>
      </c>
      <c r="I52" s="8">
        <v>4</v>
      </c>
      <c r="J52" s="20">
        <v>65</v>
      </c>
      <c r="K52" s="8">
        <v>4</v>
      </c>
      <c r="L52" s="20">
        <v>85</v>
      </c>
      <c r="M52" s="8">
        <v>3</v>
      </c>
      <c r="N52" s="20">
        <v>67</v>
      </c>
      <c r="O52" s="8">
        <v>3</v>
      </c>
      <c r="P52" s="20">
        <v>73</v>
      </c>
      <c r="Q52" s="8">
        <v>3</v>
      </c>
      <c r="R52" s="20">
        <v>94</v>
      </c>
      <c r="S52" s="8">
        <v>0</v>
      </c>
      <c r="T52" s="20">
        <v>71</v>
      </c>
      <c r="U52" s="8">
        <v>4</v>
      </c>
      <c r="V52" s="20">
        <v>75</v>
      </c>
      <c r="W52" s="8">
        <v>3</v>
      </c>
      <c r="X52" s="20">
        <v>83</v>
      </c>
      <c r="Y52" s="8">
        <v>2</v>
      </c>
      <c r="Z52" s="8">
        <v>81</v>
      </c>
      <c r="AA52" s="8">
        <v>2</v>
      </c>
      <c r="AB52" s="20">
        <v>75</v>
      </c>
      <c r="AC52" s="8">
        <v>3</v>
      </c>
      <c r="AD52" s="21">
        <v>85</v>
      </c>
      <c r="AE52" s="56">
        <v>3</v>
      </c>
      <c r="AF52" s="20">
        <v>77</v>
      </c>
      <c r="AG52" s="8">
        <v>2</v>
      </c>
      <c r="AH52" s="20">
        <v>85</v>
      </c>
      <c r="AI52" s="20">
        <v>3</v>
      </c>
      <c r="AJ52" s="20">
        <v>93</v>
      </c>
      <c r="AK52" s="58">
        <v>0</v>
      </c>
      <c r="AL52" s="20">
        <v>87</v>
      </c>
      <c r="AM52" s="8">
        <v>2</v>
      </c>
      <c r="AN52" s="22"/>
      <c r="AO52" s="23"/>
      <c r="AP52" s="22"/>
      <c r="AQ52" s="23"/>
      <c r="AR52" s="22"/>
      <c r="AS52" s="23"/>
      <c r="AT52" s="22"/>
      <c r="AU52" s="23"/>
      <c r="AV52" s="22"/>
      <c r="AW52" s="23"/>
      <c r="AX52" s="22"/>
      <c r="AY52" s="23"/>
      <c r="AZ52" s="22"/>
      <c r="BA52" s="23"/>
      <c r="BB52" s="22"/>
      <c r="BC52" s="23"/>
      <c r="BD52" s="22"/>
      <c r="BE52" s="23"/>
      <c r="BF52" s="22"/>
      <c r="BG52" s="23"/>
      <c r="BH52" s="22"/>
      <c r="BI52" s="23"/>
      <c r="BJ52" s="20">
        <f t="shared" si="2"/>
        <v>43</v>
      </c>
      <c r="BK52" s="32">
        <f t="shared" si="3"/>
        <v>76.674418604651166</v>
      </c>
      <c r="BL52" s="61">
        <v>73</v>
      </c>
      <c r="BM52" s="20">
        <v>90.5</v>
      </c>
      <c r="BN52" s="62">
        <v>81.75</v>
      </c>
    </row>
    <row r="53" spans="1:86" s="24" customFormat="1" ht="17.45" customHeight="1" x14ac:dyDescent="0.2">
      <c r="A53" s="20">
        <v>52</v>
      </c>
      <c r="B53" s="20">
        <v>2019111885</v>
      </c>
      <c r="C53" s="20" t="s">
        <v>94</v>
      </c>
      <c r="D53" s="20" t="s">
        <v>13</v>
      </c>
      <c r="E53" s="20" t="s">
        <v>44</v>
      </c>
      <c r="F53" s="20">
        <v>67</v>
      </c>
      <c r="G53" s="8">
        <v>2</v>
      </c>
      <c r="H53" s="20">
        <v>69</v>
      </c>
      <c r="I53" s="8">
        <v>4</v>
      </c>
      <c r="J53" s="25">
        <v>52</v>
      </c>
      <c r="K53" s="8">
        <v>4</v>
      </c>
      <c r="L53" s="20">
        <v>80</v>
      </c>
      <c r="M53" s="8">
        <v>3</v>
      </c>
      <c r="N53" s="20">
        <v>62</v>
      </c>
      <c r="O53" s="8">
        <v>3</v>
      </c>
      <c r="P53" s="20">
        <v>72</v>
      </c>
      <c r="Q53" s="8">
        <v>3</v>
      </c>
      <c r="R53" s="20">
        <v>90</v>
      </c>
      <c r="S53" s="8">
        <v>0</v>
      </c>
      <c r="T53" s="20">
        <v>82</v>
      </c>
      <c r="U53" s="8">
        <v>4</v>
      </c>
      <c r="V53" s="20">
        <v>77</v>
      </c>
      <c r="W53" s="8">
        <v>3</v>
      </c>
      <c r="X53" s="20">
        <v>85</v>
      </c>
      <c r="Y53" s="8">
        <v>2</v>
      </c>
      <c r="Z53" s="8">
        <v>75.5</v>
      </c>
      <c r="AA53" s="8">
        <v>2</v>
      </c>
      <c r="AB53" s="20">
        <v>86</v>
      </c>
      <c r="AC53" s="8">
        <v>3</v>
      </c>
      <c r="AD53" s="63">
        <v>88</v>
      </c>
      <c r="AE53" s="56">
        <v>3</v>
      </c>
      <c r="AF53" s="20">
        <v>81</v>
      </c>
      <c r="AG53" s="8">
        <v>2</v>
      </c>
      <c r="AH53" s="20">
        <v>85</v>
      </c>
      <c r="AI53" s="20">
        <v>3</v>
      </c>
      <c r="AJ53" s="20">
        <v>95</v>
      </c>
      <c r="AK53" s="58">
        <v>0</v>
      </c>
      <c r="AL53" s="20">
        <v>90</v>
      </c>
      <c r="AM53" s="8">
        <v>2</v>
      </c>
      <c r="AN53" s="22">
        <v>85</v>
      </c>
      <c r="AO53" s="23">
        <v>3</v>
      </c>
      <c r="AP53" s="22"/>
      <c r="AQ53" s="23"/>
      <c r="AR53" s="22"/>
      <c r="AS53" s="23"/>
      <c r="AT53" s="22"/>
      <c r="AU53" s="23"/>
      <c r="AV53" s="22"/>
      <c r="AW53" s="23"/>
      <c r="AX53" s="22"/>
      <c r="AY53" s="23"/>
      <c r="AZ53" s="22"/>
      <c r="BA53" s="23"/>
      <c r="BB53" s="22"/>
      <c r="BC53" s="23"/>
      <c r="BD53" s="22"/>
      <c r="BE53" s="23"/>
      <c r="BF53" s="22"/>
      <c r="BG53" s="23"/>
      <c r="BH53" s="22"/>
      <c r="BI53" s="23"/>
      <c r="BJ53" s="20">
        <f t="shared" si="2"/>
        <v>46</v>
      </c>
      <c r="BK53" s="32">
        <f t="shared" si="3"/>
        <v>76.391304347826093</v>
      </c>
      <c r="BL53" s="61">
        <v>95</v>
      </c>
      <c r="BM53" s="20">
        <v>97.3</v>
      </c>
      <c r="BN53" s="62">
        <v>96.15</v>
      </c>
    </row>
    <row r="54" spans="1:86" s="24" customFormat="1" ht="17.45" customHeight="1" x14ac:dyDescent="0.2">
      <c r="A54" s="20">
        <v>53</v>
      </c>
      <c r="B54" s="20">
        <v>2019111830</v>
      </c>
      <c r="C54" s="20" t="s">
        <v>95</v>
      </c>
      <c r="D54" s="20" t="s">
        <v>13</v>
      </c>
      <c r="E54" s="20" t="s">
        <v>42</v>
      </c>
      <c r="F54" s="20">
        <v>79</v>
      </c>
      <c r="G54" s="8">
        <v>2</v>
      </c>
      <c r="H54" s="20">
        <v>69</v>
      </c>
      <c r="I54" s="8">
        <v>4</v>
      </c>
      <c r="J54" s="20">
        <v>65</v>
      </c>
      <c r="K54" s="8">
        <v>4</v>
      </c>
      <c r="L54" s="20">
        <v>84</v>
      </c>
      <c r="M54" s="8">
        <v>3</v>
      </c>
      <c r="N54" s="20">
        <v>67</v>
      </c>
      <c r="O54" s="8">
        <v>3</v>
      </c>
      <c r="P54" s="20">
        <v>69</v>
      </c>
      <c r="Q54" s="8">
        <v>3</v>
      </c>
      <c r="R54" s="20">
        <v>92</v>
      </c>
      <c r="S54" s="8">
        <v>0</v>
      </c>
      <c r="T54" s="20">
        <v>76</v>
      </c>
      <c r="U54" s="8">
        <v>4</v>
      </c>
      <c r="V54" s="20">
        <v>78</v>
      </c>
      <c r="W54" s="8">
        <v>3</v>
      </c>
      <c r="X54" s="20">
        <v>92</v>
      </c>
      <c r="Y54" s="8">
        <v>2</v>
      </c>
      <c r="Z54" s="8">
        <v>90</v>
      </c>
      <c r="AA54" s="8">
        <v>2</v>
      </c>
      <c r="AB54" s="20">
        <v>80</v>
      </c>
      <c r="AC54" s="8">
        <v>3</v>
      </c>
      <c r="AD54" s="21">
        <v>79</v>
      </c>
      <c r="AE54" s="56">
        <v>3</v>
      </c>
      <c r="AF54" s="20">
        <v>76</v>
      </c>
      <c r="AG54" s="8">
        <v>2</v>
      </c>
      <c r="AH54" s="20">
        <v>85</v>
      </c>
      <c r="AI54" s="20">
        <v>3</v>
      </c>
      <c r="AJ54" s="20">
        <v>93</v>
      </c>
      <c r="AK54" s="58">
        <v>0</v>
      </c>
      <c r="AL54" s="20">
        <v>72</v>
      </c>
      <c r="AM54" s="8">
        <v>2</v>
      </c>
      <c r="AN54" s="22"/>
      <c r="AO54" s="23"/>
      <c r="AP54" s="22"/>
      <c r="AQ54" s="23"/>
      <c r="AR54" s="22"/>
      <c r="AS54" s="23"/>
      <c r="AT54" s="22"/>
      <c r="AU54" s="23"/>
      <c r="AV54" s="22"/>
      <c r="AW54" s="23"/>
      <c r="AX54" s="22"/>
      <c r="AY54" s="23"/>
      <c r="AZ54" s="22"/>
      <c r="BA54" s="23"/>
      <c r="BB54" s="22"/>
      <c r="BC54" s="23"/>
      <c r="BD54" s="22"/>
      <c r="BE54" s="23"/>
      <c r="BF54" s="22"/>
      <c r="BG54" s="23"/>
      <c r="BH54" s="22"/>
      <c r="BI54" s="23"/>
      <c r="BJ54" s="20">
        <f t="shared" si="2"/>
        <v>43</v>
      </c>
      <c r="BK54" s="32">
        <f t="shared" si="3"/>
        <v>76.372093023255815</v>
      </c>
      <c r="BL54" s="61">
        <v>79</v>
      </c>
      <c r="BM54" s="20">
        <v>60</v>
      </c>
      <c r="BN54" s="62">
        <v>69.5</v>
      </c>
    </row>
    <row r="55" spans="1:86" s="24" customFormat="1" ht="17.45" customHeight="1" x14ac:dyDescent="0.2">
      <c r="A55" s="20">
        <v>54</v>
      </c>
      <c r="B55" s="20">
        <v>2019111894</v>
      </c>
      <c r="C55" s="20" t="s">
        <v>96</v>
      </c>
      <c r="D55" s="20" t="s">
        <v>13</v>
      </c>
      <c r="E55" s="20" t="s">
        <v>44</v>
      </c>
      <c r="F55" s="20">
        <v>70</v>
      </c>
      <c r="G55" s="8">
        <v>2</v>
      </c>
      <c r="H55" s="20">
        <v>70</v>
      </c>
      <c r="I55" s="8">
        <v>4</v>
      </c>
      <c r="J55" s="20">
        <v>70</v>
      </c>
      <c r="K55" s="8">
        <v>4</v>
      </c>
      <c r="L55" s="20">
        <v>83</v>
      </c>
      <c r="M55" s="8">
        <v>3</v>
      </c>
      <c r="N55" s="20">
        <v>75</v>
      </c>
      <c r="O55" s="8">
        <v>3</v>
      </c>
      <c r="P55" s="20">
        <v>65</v>
      </c>
      <c r="Q55" s="8">
        <v>3</v>
      </c>
      <c r="R55" s="20">
        <v>65</v>
      </c>
      <c r="S55" s="8">
        <v>0</v>
      </c>
      <c r="T55" s="20">
        <v>82</v>
      </c>
      <c r="U55" s="8">
        <v>4</v>
      </c>
      <c r="V55" s="20">
        <v>76</v>
      </c>
      <c r="W55" s="8">
        <v>3</v>
      </c>
      <c r="X55" s="20">
        <v>83</v>
      </c>
      <c r="Y55" s="8">
        <v>2</v>
      </c>
      <c r="Z55" s="8">
        <v>73</v>
      </c>
      <c r="AA55" s="8">
        <v>2</v>
      </c>
      <c r="AB55" s="20">
        <v>78</v>
      </c>
      <c r="AC55" s="8">
        <v>3</v>
      </c>
      <c r="AD55" s="63">
        <v>83</v>
      </c>
      <c r="AE55" s="56">
        <v>3</v>
      </c>
      <c r="AF55" s="20">
        <v>65</v>
      </c>
      <c r="AG55" s="8">
        <v>2</v>
      </c>
      <c r="AH55" s="20">
        <v>85</v>
      </c>
      <c r="AI55" s="20">
        <v>3</v>
      </c>
      <c r="AJ55" s="20">
        <v>93</v>
      </c>
      <c r="AK55" s="58">
        <v>0</v>
      </c>
      <c r="AL55" s="20">
        <v>81</v>
      </c>
      <c r="AM55" s="8">
        <v>2</v>
      </c>
      <c r="AN55" s="22"/>
      <c r="AO55" s="23"/>
      <c r="AP55" s="22"/>
      <c r="AQ55" s="23"/>
      <c r="AR55" s="22"/>
      <c r="AS55" s="23"/>
      <c r="AT55" s="22"/>
      <c r="AU55" s="23"/>
      <c r="AV55" s="22"/>
      <c r="AW55" s="23"/>
      <c r="AX55" s="22"/>
      <c r="AY55" s="23"/>
      <c r="AZ55" s="22"/>
      <c r="BA55" s="23"/>
      <c r="BB55" s="22"/>
      <c r="BC55" s="23"/>
      <c r="BD55" s="22"/>
      <c r="BE55" s="23"/>
      <c r="BF55" s="22"/>
      <c r="BG55" s="23"/>
      <c r="BH55" s="22"/>
      <c r="BI55" s="23"/>
      <c r="BJ55" s="20">
        <f t="shared" si="2"/>
        <v>43</v>
      </c>
      <c r="BK55" s="32">
        <f t="shared" si="3"/>
        <v>75.976744186046517</v>
      </c>
      <c r="BL55" s="61">
        <v>88</v>
      </c>
      <c r="BM55" s="20">
        <v>99</v>
      </c>
      <c r="BN55" s="62">
        <v>93.5</v>
      </c>
    </row>
    <row r="56" spans="1:86" s="24" customFormat="1" ht="17.45" customHeight="1" x14ac:dyDescent="0.2">
      <c r="A56" s="20">
        <v>55</v>
      </c>
      <c r="B56" s="20">
        <v>2019111717</v>
      </c>
      <c r="C56" s="20" t="s">
        <v>97</v>
      </c>
      <c r="D56" s="20" t="s">
        <v>13</v>
      </c>
      <c r="E56" s="20" t="s">
        <v>46</v>
      </c>
      <c r="F56" s="20">
        <v>78</v>
      </c>
      <c r="G56" s="8">
        <v>2</v>
      </c>
      <c r="H56" s="20">
        <v>67</v>
      </c>
      <c r="I56" s="8">
        <v>4</v>
      </c>
      <c r="J56" s="20">
        <v>70</v>
      </c>
      <c r="K56" s="8">
        <v>4</v>
      </c>
      <c r="L56" s="20">
        <v>90</v>
      </c>
      <c r="M56" s="8">
        <v>3</v>
      </c>
      <c r="N56" s="25">
        <v>59</v>
      </c>
      <c r="O56" s="8">
        <v>3</v>
      </c>
      <c r="P56" s="20">
        <v>73</v>
      </c>
      <c r="Q56" s="8">
        <v>3</v>
      </c>
      <c r="R56" s="20">
        <v>86</v>
      </c>
      <c r="S56" s="8">
        <v>0</v>
      </c>
      <c r="T56" s="20">
        <v>68</v>
      </c>
      <c r="U56" s="8">
        <v>4</v>
      </c>
      <c r="V56" s="20">
        <v>73</v>
      </c>
      <c r="W56" s="8">
        <v>3</v>
      </c>
      <c r="X56" s="20">
        <v>81</v>
      </c>
      <c r="Y56" s="8">
        <v>2</v>
      </c>
      <c r="Z56" s="8">
        <v>86</v>
      </c>
      <c r="AA56" s="8">
        <v>2</v>
      </c>
      <c r="AB56" s="20">
        <v>75</v>
      </c>
      <c r="AC56" s="8">
        <v>3</v>
      </c>
      <c r="AD56" s="21">
        <v>81</v>
      </c>
      <c r="AE56" s="56">
        <v>3</v>
      </c>
      <c r="AF56" s="20">
        <v>81</v>
      </c>
      <c r="AG56" s="8">
        <v>2</v>
      </c>
      <c r="AH56" s="20">
        <v>85</v>
      </c>
      <c r="AI56" s="20">
        <v>3</v>
      </c>
      <c r="AJ56" s="20">
        <v>93</v>
      </c>
      <c r="AK56" s="58">
        <v>0</v>
      </c>
      <c r="AL56" s="20">
        <v>89</v>
      </c>
      <c r="AM56" s="8">
        <v>2</v>
      </c>
      <c r="AN56" s="22"/>
      <c r="AO56" s="23"/>
      <c r="AP56" s="22"/>
      <c r="AQ56" s="23"/>
      <c r="AR56" s="22"/>
      <c r="AS56" s="23"/>
      <c r="AT56" s="22"/>
      <c r="AU56" s="23"/>
      <c r="AV56" s="22"/>
      <c r="AW56" s="23"/>
      <c r="AX56" s="22"/>
      <c r="AY56" s="23"/>
      <c r="AZ56" s="22"/>
      <c r="BA56" s="23"/>
      <c r="BB56" s="22"/>
      <c r="BC56" s="23"/>
      <c r="BD56" s="22"/>
      <c r="BE56" s="23"/>
      <c r="BF56" s="22"/>
      <c r="BG56" s="23"/>
      <c r="BH56" s="22"/>
      <c r="BI56" s="23"/>
      <c r="BJ56" s="20">
        <f t="shared" si="2"/>
        <v>43</v>
      </c>
      <c r="BK56" s="32">
        <f t="shared" si="3"/>
        <v>75.767441860465112</v>
      </c>
      <c r="BL56" s="61">
        <v>81</v>
      </c>
      <c r="BM56" s="20">
        <v>99.2</v>
      </c>
      <c r="BN56" s="62">
        <v>90.1</v>
      </c>
    </row>
    <row r="57" spans="1:86" s="24" customFormat="1" ht="17.45" customHeight="1" x14ac:dyDescent="0.2">
      <c r="A57" s="20">
        <v>56</v>
      </c>
      <c r="B57" s="20">
        <v>2019110494</v>
      </c>
      <c r="C57" s="20" t="s">
        <v>99</v>
      </c>
      <c r="D57" s="20" t="s">
        <v>13</v>
      </c>
      <c r="E57" s="20" t="s">
        <v>46</v>
      </c>
      <c r="F57" s="20">
        <v>70</v>
      </c>
      <c r="G57" s="8">
        <v>2</v>
      </c>
      <c r="H57" s="20">
        <v>72</v>
      </c>
      <c r="I57" s="8">
        <v>4</v>
      </c>
      <c r="J57" s="20">
        <v>67</v>
      </c>
      <c r="K57" s="8">
        <v>4</v>
      </c>
      <c r="L57" s="20">
        <v>82</v>
      </c>
      <c r="M57" s="8">
        <v>3</v>
      </c>
      <c r="N57" s="20">
        <v>61</v>
      </c>
      <c r="O57" s="8">
        <v>3</v>
      </c>
      <c r="P57" s="20">
        <v>72</v>
      </c>
      <c r="Q57" s="8">
        <v>3</v>
      </c>
      <c r="R57" s="20">
        <v>86</v>
      </c>
      <c r="S57" s="8">
        <v>0</v>
      </c>
      <c r="T57" s="20">
        <v>63</v>
      </c>
      <c r="U57" s="8">
        <v>4</v>
      </c>
      <c r="V57" s="20">
        <v>69</v>
      </c>
      <c r="W57" s="8">
        <v>3</v>
      </c>
      <c r="X57" s="20">
        <v>77</v>
      </c>
      <c r="Y57" s="8">
        <v>2</v>
      </c>
      <c r="Z57" s="8">
        <v>88</v>
      </c>
      <c r="AA57" s="8">
        <v>2</v>
      </c>
      <c r="AB57" s="20">
        <v>75</v>
      </c>
      <c r="AC57" s="8">
        <v>3</v>
      </c>
      <c r="AD57" s="21">
        <v>88</v>
      </c>
      <c r="AE57" s="56">
        <v>3</v>
      </c>
      <c r="AF57" s="20">
        <v>81</v>
      </c>
      <c r="AG57" s="8">
        <v>2</v>
      </c>
      <c r="AH57" s="20">
        <v>95</v>
      </c>
      <c r="AI57" s="20">
        <v>3</v>
      </c>
      <c r="AJ57" s="20">
        <v>93</v>
      </c>
      <c r="AK57" s="58">
        <v>0</v>
      </c>
      <c r="AL57" s="20">
        <v>87</v>
      </c>
      <c r="AM57" s="8">
        <v>2</v>
      </c>
      <c r="AN57" s="22"/>
      <c r="AO57" s="23"/>
      <c r="AP57" s="22"/>
      <c r="AQ57" s="23"/>
      <c r="AR57" s="22"/>
      <c r="AS57" s="23"/>
      <c r="AT57" s="22"/>
      <c r="AU57" s="23"/>
      <c r="AV57" s="22"/>
      <c r="AW57" s="23"/>
      <c r="AX57" s="22"/>
      <c r="AY57" s="23"/>
      <c r="AZ57" s="22"/>
      <c r="BA57" s="23"/>
      <c r="BB57" s="22"/>
      <c r="BC57" s="23"/>
      <c r="BD57" s="22"/>
      <c r="BE57" s="23"/>
      <c r="BF57" s="22"/>
      <c r="BG57" s="23"/>
      <c r="BH57" s="22"/>
      <c r="BI57" s="23"/>
      <c r="BJ57" s="20">
        <f t="shared" si="2"/>
        <v>43</v>
      </c>
      <c r="BK57" s="32">
        <f t="shared" si="3"/>
        <v>75.348837209302332</v>
      </c>
      <c r="BL57" s="61">
        <v>64</v>
      </c>
      <c r="BM57" s="20">
        <v>94.2</v>
      </c>
      <c r="BN57" s="62">
        <v>79.099999999999994</v>
      </c>
    </row>
    <row r="58" spans="1:86" s="24" customFormat="1" ht="17.45" customHeight="1" x14ac:dyDescent="0.2">
      <c r="A58" s="20">
        <v>57</v>
      </c>
      <c r="B58" s="20">
        <v>2019111709</v>
      </c>
      <c r="C58" s="20" t="s">
        <v>98</v>
      </c>
      <c r="D58" s="20" t="s">
        <v>13</v>
      </c>
      <c r="E58" s="20" t="s">
        <v>46</v>
      </c>
      <c r="F58" s="20">
        <v>70</v>
      </c>
      <c r="G58" s="8">
        <v>2</v>
      </c>
      <c r="H58" s="20">
        <v>69</v>
      </c>
      <c r="I58" s="8">
        <v>4</v>
      </c>
      <c r="J58" s="20">
        <v>63</v>
      </c>
      <c r="K58" s="8">
        <v>4</v>
      </c>
      <c r="L58" s="20">
        <v>83</v>
      </c>
      <c r="M58" s="8">
        <v>3</v>
      </c>
      <c r="N58" s="20">
        <v>67</v>
      </c>
      <c r="O58" s="8">
        <v>3</v>
      </c>
      <c r="P58" s="20">
        <v>66</v>
      </c>
      <c r="Q58" s="8">
        <v>3</v>
      </c>
      <c r="R58" s="20">
        <v>91</v>
      </c>
      <c r="S58" s="8">
        <v>0</v>
      </c>
      <c r="T58" s="20">
        <v>83</v>
      </c>
      <c r="U58" s="8">
        <v>4</v>
      </c>
      <c r="V58" s="20">
        <v>70</v>
      </c>
      <c r="W58" s="8">
        <v>3</v>
      </c>
      <c r="X58" s="20">
        <v>89</v>
      </c>
      <c r="Y58" s="8">
        <v>2</v>
      </c>
      <c r="Z58" s="8">
        <v>78</v>
      </c>
      <c r="AA58" s="8">
        <v>2</v>
      </c>
      <c r="AB58" s="20">
        <v>78</v>
      </c>
      <c r="AC58" s="8">
        <v>3</v>
      </c>
      <c r="AD58" s="21">
        <v>82</v>
      </c>
      <c r="AE58" s="56">
        <v>3</v>
      </c>
      <c r="AF58" s="20">
        <v>69</v>
      </c>
      <c r="AG58" s="8">
        <v>2</v>
      </c>
      <c r="AH58" s="20">
        <v>85</v>
      </c>
      <c r="AI58" s="20">
        <v>3</v>
      </c>
      <c r="AJ58" s="20">
        <v>93</v>
      </c>
      <c r="AK58" s="58">
        <v>0</v>
      </c>
      <c r="AL58" s="20">
        <v>83</v>
      </c>
      <c r="AM58" s="8">
        <v>2</v>
      </c>
      <c r="AN58" s="22">
        <v>77</v>
      </c>
      <c r="AO58" s="23">
        <v>1</v>
      </c>
      <c r="AP58" s="22"/>
      <c r="AQ58" s="23"/>
      <c r="AR58" s="22"/>
      <c r="AS58" s="23"/>
      <c r="AT58" s="22"/>
      <c r="AU58" s="23"/>
      <c r="AV58" s="22"/>
      <c r="AW58" s="23"/>
      <c r="AX58" s="22"/>
      <c r="AY58" s="23"/>
      <c r="AZ58" s="22"/>
      <c r="BA58" s="23"/>
      <c r="BB58" s="22"/>
      <c r="BC58" s="23"/>
      <c r="BD58" s="22"/>
      <c r="BE58" s="23"/>
      <c r="BF58" s="22"/>
      <c r="BG58" s="23"/>
      <c r="BH58" s="22"/>
      <c r="BI58" s="23"/>
      <c r="BJ58" s="20">
        <f t="shared" si="2"/>
        <v>44</v>
      </c>
      <c r="BK58" s="32">
        <f t="shared" si="3"/>
        <v>75.181818181818187</v>
      </c>
      <c r="BL58" s="61">
        <v>76</v>
      </c>
      <c r="BM58" s="20">
        <v>90.1</v>
      </c>
      <c r="BN58" s="62">
        <v>83.05</v>
      </c>
    </row>
    <row r="59" spans="1:86" s="24" customFormat="1" ht="17.45" customHeight="1" x14ac:dyDescent="0.2">
      <c r="A59" s="20">
        <v>58</v>
      </c>
      <c r="B59" s="20">
        <v>2019111760</v>
      </c>
      <c r="C59" s="20" t="s">
        <v>100</v>
      </c>
      <c r="D59" s="20" t="s">
        <v>13</v>
      </c>
      <c r="E59" s="20" t="s">
        <v>42</v>
      </c>
      <c r="F59" s="20">
        <v>75</v>
      </c>
      <c r="G59" s="8">
        <v>2</v>
      </c>
      <c r="H59" s="20">
        <v>77</v>
      </c>
      <c r="I59" s="8">
        <v>4</v>
      </c>
      <c r="J59" s="20">
        <v>69</v>
      </c>
      <c r="K59" s="8">
        <v>4</v>
      </c>
      <c r="L59" s="20">
        <v>80</v>
      </c>
      <c r="M59" s="8">
        <v>3</v>
      </c>
      <c r="N59" s="25">
        <v>59</v>
      </c>
      <c r="O59" s="8">
        <v>3</v>
      </c>
      <c r="P59" s="20">
        <v>70</v>
      </c>
      <c r="Q59" s="8">
        <v>3</v>
      </c>
      <c r="R59" s="20">
        <v>91</v>
      </c>
      <c r="S59" s="8">
        <v>0</v>
      </c>
      <c r="T59" s="25">
        <v>59</v>
      </c>
      <c r="U59" s="8">
        <v>4</v>
      </c>
      <c r="V59" s="20">
        <v>66</v>
      </c>
      <c r="W59" s="8">
        <v>3</v>
      </c>
      <c r="X59" s="20">
        <v>91</v>
      </c>
      <c r="Y59" s="8">
        <v>2</v>
      </c>
      <c r="Z59" s="8">
        <v>85.3</v>
      </c>
      <c r="AA59" s="8">
        <v>2</v>
      </c>
      <c r="AB59" s="20">
        <v>80</v>
      </c>
      <c r="AC59" s="8">
        <v>3</v>
      </c>
      <c r="AD59" s="21">
        <v>87</v>
      </c>
      <c r="AE59" s="56">
        <v>3</v>
      </c>
      <c r="AF59" s="20">
        <v>80</v>
      </c>
      <c r="AG59" s="8">
        <v>2</v>
      </c>
      <c r="AH59" s="20">
        <v>85</v>
      </c>
      <c r="AI59" s="20">
        <v>3</v>
      </c>
      <c r="AJ59" s="20">
        <v>93</v>
      </c>
      <c r="AK59" s="58">
        <v>0</v>
      </c>
      <c r="AL59" s="20">
        <v>72</v>
      </c>
      <c r="AM59" s="8">
        <v>2</v>
      </c>
      <c r="AN59" s="22"/>
      <c r="AO59" s="23"/>
      <c r="AP59" s="22"/>
      <c r="AQ59" s="23"/>
      <c r="AR59" s="22"/>
      <c r="AS59" s="23"/>
      <c r="AT59" s="22"/>
      <c r="AU59" s="23"/>
      <c r="AV59" s="22"/>
      <c r="AW59" s="23"/>
      <c r="AX59" s="22"/>
      <c r="AY59" s="23"/>
      <c r="AZ59" s="22"/>
      <c r="BA59" s="23"/>
      <c r="BB59" s="22"/>
      <c r="BC59" s="23"/>
      <c r="BD59" s="22"/>
      <c r="BE59" s="23"/>
      <c r="BF59" s="22"/>
      <c r="BG59" s="23"/>
      <c r="BH59" s="22"/>
      <c r="BI59" s="23"/>
      <c r="BJ59" s="20">
        <f t="shared" si="2"/>
        <v>43</v>
      </c>
      <c r="BK59" s="32">
        <f t="shared" si="3"/>
        <v>74.595348837209301</v>
      </c>
      <c r="BL59" s="61">
        <v>77</v>
      </c>
      <c r="BM59" s="20">
        <v>70</v>
      </c>
      <c r="BN59" s="62">
        <v>73.5</v>
      </c>
    </row>
    <row r="60" spans="1:86" s="24" customFormat="1" ht="17.45" customHeight="1" x14ac:dyDescent="0.2">
      <c r="A60" s="20">
        <v>59</v>
      </c>
      <c r="B60" s="20">
        <v>2019111801</v>
      </c>
      <c r="C60" s="20" t="s">
        <v>105</v>
      </c>
      <c r="D60" s="20" t="s">
        <v>13</v>
      </c>
      <c r="E60" s="20" t="s">
        <v>42</v>
      </c>
      <c r="F60" s="20">
        <v>72</v>
      </c>
      <c r="G60" s="8">
        <v>2</v>
      </c>
      <c r="H60" s="20">
        <v>87</v>
      </c>
      <c r="I60" s="8">
        <v>4</v>
      </c>
      <c r="J60" s="20">
        <v>78</v>
      </c>
      <c r="K60" s="8">
        <v>4</v>
      </c>
      <c r="L60" s="20">
        <v>74</v>
      </c>
      <c r="M60" s="8">
        <v>3</v>
      </c>
      <c r="N60" s="20">
        <v>68</v>
      </c>
      <c r="O60" s="8">
        <v>3</v>
      </c>
      <c r="P60" s="20">
        <v>69</v>
      </c>
      <c r="Q60" s="8">
        <v>3</v>
      </c>
      <c r="R60" s="20">
        <v>97</v>
      </c>
      <c r="S60" s="8">
        <v>0</v>
      </c>
      <c r="T60" s="20">
        <v>65</v>
      </c>
      <c r="U60" s="8">
        <v>4</v>
      </c>
      <c r="V60" s="20">
        <v>64</v>
      </c>
      <c r="W60" s="8">
        <v>3</v>
      </c>
      <c r="X60" s="20">
        <v>72</v>
      </c>
      <c r="Y60" s="8">
        <v>2</v>
      </c>
      <c r="Z60" s="20">
        <v>74.099999999999994</v>
      </c>
      <c r="AA60" s="8">
        <v>2</v>
      </c>
      <c r="AB60" s="20">
        <v>72</v>
      </c>
      <c r="AC60" s="8">
        <v>3</v>
      </c>
      <c r="AD60" s="21">
        <v>71</v>
      </c>
      <c r="AE60" s="56">
        <v>3</v>
      </c>
      <c r="AF60" s="20">
        <v>83</v>
      </c>
      <c r="AG60" s="8">
        <v>2</v>
      </c>
      <c r="AH60" s="20">
        <v>95</v>
      </c>
      <c r="AI60" s="20">
        <v>3</v>
      </c>
      <c r="AJ60" s="20">
        <v>93</v>
      </c>
      <c r="AK60" s="58">
        <v>0</v>
      </c>
      <c r="AL60" s="20">
        <v>73</v>
      </c>
      <c r="AM60" s="8">
        <v>2</v>
      </c>
      <c r="AN60" s="22"/>
      <c r="AO60" s="23"/>
      <c r="AP60" s="22"/>
      <c r="AQ60" s="23"/>
      <c r="AR60" s="22"/>
      <c r="AS60" s="23"/>
      <c r="AT60" s="22"/>
      <c r="AU60" s="23"/>
      <c r="AV60" s="22"/>
      <c r="AW60" s="23"/>
      <c r="AX60" s="22"/>
      <c r="AY60" s="23"/>
      <c r="AZ60" s="22"/>
      <c r="BA60" s="23"/>
      <c r="BB60" s="22"/>
      <c r="BC60" s="23"/>
      <c r="BD60" s="22"/>
      <c r="BE60" s="23"/>
      <c r="BF60" s="22"/>
      <c r="BG60" s="23"/>
      <c r="BH60" s="22"/>
      <c r="BI60" s="23"/>
      <c r="BJ60" s="20">
        <f t="shared" si="2"/>
        <v>43</v>
      </c>
      <c r="BK60" s="32">
        <f t="shared" si="3"/>
        <v>74.586046511627899</v>
      </c>
      <c r="BL60" s="61">
        <v>76</v>
      </c>
      <c r="BM60" s="20">
        <v>87.6</v>
      </c>
      <c r="BN60" s="62">
        <v>81.8</v>
      </c>
    </row>
    <row r="61" spans="1:86" s="24" customFormat="1" ht="17.45" customHeight="1" x14ac:dyDescent="0.2">
      <c r="A61" s="20">
        <v>60</v>
      </c>
      <c r="B61" s="20">
        <v>2019111920</v>
      </c>
      <c r="C61" s="20" t="s">
        <v>102</v>
      </c>
      <c r="D61" s="20" t="s">
        <v>13</v>
      </c>
      <c r="E61" s="20" t="s">
        <v>44</v>
      </c>
      <c r="F61" s="20">
        <v>75</v>
      </c>
      <c r="G61" s="8">
        <v>2</v>
      </c>
      <c r="H61" s="20">
        <v>70</v>
      </c>
      <c r="I61" s="8">
        <v>4</v>
      </c>
      <c r="J61" s="20">
        <v>63</v>
      </c>
      <c r="K61" s="8">
        <v>4</v>
      </c>
      <c r="L61" s="20">
        <v>69</v>
      </c>
      <c r="M61" s="8">
        <v>3</v>
      </c>
      <c r="N61" s="20">
        <v>66</v>
      </c>
      <c r="O61" s="8">
        <v>3</v>
      </c>
      <c r="P61" s="20">
        <v>69</v>
      </c>
      <c r="Q61" s="8">
        <v>3</v>
      </c>
      <c r="R61" s="20">
        <v>81</v>
      </c>
      <c r="S61" s="8">
        <v>0</v>
      </c>
      <c r="T61" s="20">
        <v>72</v>
      </c>
      <c r="U61" s="8">
        <v>4</v>
      </c>
      <c r="V61" s="20">
        <v>77</v>
      </c>
      <c r="W61" s="8">
        <v>3</v>
      </c>
      <c r="X61" s="20">
        <v>82</v>
      </c>
      <c r="Y61" s="8">
        <v>2</v>
      </c>
      <c r="Z61" s="20">
        <v>72</v>
      </c>
      <c r="AA61" s="8">
        <v>2</v>
      </c>
      <c r="AB61" s="20">
        <v>85</v>
      </c>
      <c r="AC61" s="8">
        <v>3</v>
      </c>
      <c r="AD61" s="21">
        <v>84</v>
      </c>
      <c r="AE61" s="56">
        <v>3</v>
      </c>
      <c r="AF61" s="20">
        <v>78</v>
      </c>
      <c r="AG61" s="8">
        <v>2</v>
      </c>
      <c r="AH61" s="20">
        <v>85</v>
      </c>
      <c r="AI61" s="20">
        <v>3</v>
      </c>
      <c r="AJ61" s="20">
        <v>93</v>
      </c>
      <c r="AK61" s="58">
        <v>0</v>
      </c>
      <c r="AL61" s="20">
        <v>81</v>
      </c>
      <c r="AM61" s="8">
        <v>2</v>
      </c>
      <c r="AN61" s="22"/>
      <c r="AO61" s="23"/>
      <c r="AP61" s="22"/>
      <c r="AQ61" s="23"/>
      <c r="AR61" s="22"/>
      <c r="AS61" s="23"/>
      <c r="AT61" s="22"/>
      <c r="AU61" s="23"/>
      <c r="AV61" s="22"/>
      <c r="AW61" s="23"/>
      <c r="AX61" s="22"/>
      <c r="AY61" s="23"/>
      <c r="AZ61" s="22"/>
      <c r="BA61" s="23"/>
      <c r="BB61" s="22"/>
      <c r="BC61" s="23"/>
      <c r="BD61" s="22"/>
      <c r="BE61" s="23"/>
      <c r="BF61" s="22"/>
      <c r="BG61" s="23"/>
      <c r="BH61" s="22"/>
      <c r="BI61" s="23"/>
      <c r="BJ61" s="20">
        <f t="shared" si="2"/>
        <v>43</v>
      </c>
      <c r="BK61" s="32">
        <f t="shared" si="3"/>
        <v>74.441860465116278</v>
      </c>
      <c r="BL61" s="61">
        <v>62</v>
      </c>
      <c r="BM61" s="20">
        <v>74</v>
      </c>
      <c r="BN61" s="62">
        <v>68</v>
      </c>
    </row>
    <row r="62" spans="1:86" s="24" customFormat="1" ht="17.45" customHeight="1" x14ac:dyDescent="0.2">
      <c r="A62" s="20">
        <v>61</v>
      </c>
      <c r="B62" s="20">
        <v>2019111974</v>
      </c>
      <c r="C62" s="20" t="s">
        <v>101</v>
      </c>
      <c r="D62" s="20" t="s">
        <v>13</v>
      </c>
      <c r="E62" s="20" t="s">
        <v>44</v>
      </c>
      <c r="F62" s="20">
        <v>67</v>
      </c>
      <c r="G62" s="8">
        <v>2</v>
      </c>
      <c r="H62" s="20">
        <v>81</v>
      </c>
      <c r="I62" s="8">
        <v>4</v>
      </c>
      <c r="J62" s="20">
        <v>75</v>
      </c>
      <c r="K62" s="8">
        <v>4</v>
      </c>
      <c r="L62" s="20">
        <v>64.8</v>
      </c>
      <c r="M62" s="8">
        <v>3</v>
      </c>
      <c r="N62" s="20">
        <v>65</v>
      </c>
      <c r="O62" s="8">
        <v>3</v>
      </c>
      <c r="P62" s="20">
        <v>70</v>
      </c>
      <c r="Q62" s="8">
        <v>3</v>
      </c>
      <c r="R62" s="20">
        <v>85</v>
      </c>
      <c r="S62" s="8">
        <v>0</v>
      </c>
      <c r="T62" s="20">
        <v>92</v>
      </c>
      <c r="U62" s="8">
        <v>4</v>
      </c>
      <c r="V62" s="20">
        <v>71</v>
      </c>
      <c r="W62" s="8">
        <v>3</v>
      </c>
      <c r="X62" s="20">
        <v>86</v>
      </c>
      <c r="Y62" s="8">
        <v>2</v>
      </c>
      <c r="Z62" s="20">
        <v>76.900000000000006</v>
      </c>
      <c r="AA62" s="8">
        <v>2</v>
      </c>
      <c r="AB62" s="20">
        <v>77</v>
      </c>
      <c r="AC62" s="8">
        <v>3</v>
      </c>
      <c r="AD62" s="21">
        <v>67</v>
      </c>
      <c r="AE62" s="56">
        <v>3</v>
      </c>
      <c r="AF62" s="20">
        <v>77</v>
      </c>
      <c r="AG62" s="8">
        <v>2</v>
      </c>
      <c r="AH62" s="20">
        <v>85</v>
      </c>
      <c r="AI62" s="20">
        <v>3</v>
      </c>
      <c r="AJ62" s="20">
        <v>93</v>
      </c>
      <c r="AK62" s="58">
        <v>0</v>
      </c>
      <c r="AL62" s="20">
        <v>81</v>
      </c>
      <c r="AM62" s="8">
        <v>2</v>
      </c>
      <c r="AN62" s="22">
        <v>73</v>
      </c>
      <c r="AO62" s="23">
        <v>3</v>
      </c>
      <c r="AP62" s="22">
        <v>70</v>
      </c>
      <c r="AQ62" s="23">
        <v>4</v>
      </c>
      <c r="AR62" s="22">
        <v>60</v>
      </c>
      <c r="AS62" s="23">
        <v>3</v>
      </c>
      <c r="AT62" s="26">
        <v>44</v>
      </c>
      <c r="AU62" s="23">
        <v>3</v>
      </c>
      <c r="AV62" s="22">
        <v>95</v>
      </c>
      <c r="AW62" s="23">
        <v>4</v>
      </c>
      <c r="AX62" s="22"/>
      <c r="AY62" s="23"/>
      <c r="AZ62" s="22"/>
      <c r="BA62" s="23"/>
      <c r="BB62" s="22"/>
      <c r="BC62" s="23"/>
      <c r="BD62" s="22"/>
      <c r="BE62" s="23"/>
      <c r="BF62" s="22"/>
      <c r="BG62" s="23"/>
      <c r="BH62" s="22"/>
      <c r="BI62" s="23"/>
      <c r="BJ62" s="20">
        <f t="shared" si="2"/>
        <v>60</v>
      </c>
      <c r="BK62" s="32">
        <f t="shared" si="3"/>
        <v>74.303333333333342</v>
      </c>
      <c r="BL62" s="61">
        <v>66</v>
      </c>
      <c r="BM62" s="20">
        <v>74</v>
      </c>
      <c r="BN62" s="62">
        <v>70</v>
      </c>
    </row>
    <row r="63" spans="1:86" s="24" customFormat="1" ht="17.45" customHeight="1" x14ac:dyDescent="0.2">
      <c r="A63" s="20">
        <v>62</v>
      </c>
      <c r="B63" s="20">
        <v>2019111916</v>
      </c>
      <c r="C63" s="20" t="s">
        <v>106</v>
      </c>
      <c r="D63" s="20" t="s">
        <v>13</v>
      </c>
      <c r="E63" s="20" t="s">
        <v>44</v>
      </c>
      <c r="F63" s="20">
        <v>78</v>
      </c>
      <c r="G63" s="8">
        <v>2</v>
      </c>
      <c r="H63" s="20">
        <v>65</v>
      </c>
      <c r="I63" s="8">
        <v>4</v>
      </c>
      <c r="J63" s="20">
        <v>66</v>
      </c>
      <c r="K63" s="8">
        <v>4</v>
      </c>
      <c r="L63" s="20">
        <v>77</v>
      </c>
      <c r="M63" s="8">
        <v>3</v>
      </c>
      <c r="N63" s="25">
        <v>55</v>
      </c>
      <c r="O63" s="8">
        <v>3</v>
      </c>
      <c r="P63" s="20">
        <v>68</v>
      </c>
      <c r="Q63" s="8">
        <v>3</v>
      </c>
      <c r="R63" s="20">
        <v>81</v>
      </c>
      <c r="S63" s="8">
        <v>0</v>
      </c>
      <c r="T63" s="25">
        <v>59</v>
      </c>
      <c r="U63" s="8">
        <v>4</v>
      </c>
      <c r="V63" s="20">
        <v>76</v>
      </c>
      <c r="W63" s="8">
        <v>3</v>
      </c>
      <c r="X63" s="20">
        <v>83</v>
      </c>
      <c r="Y63" s="8">
        <v>2</v>
      </c>
      <c r="Z63" s="20">
        <v>76.2</v>
      </c>
      <c r="AA63" s="8">
        <v>2</v>
      </c>
      <c r="AB63" s="20">
        <v>78</v>
      </c>
      <c r="AC63" s="8">
        <v>3</v>
      </c>
      <c r="AD63" s="21">
        <v>87</v>
      </c>
      <c r="AE63" s="56">
        <v>3</v>
      </c>
      <c r="AF63" s="20">
        <v>80</v>
      </c>
      <c r="AG63" s="8">
        <v>2</v>
      </c>
      <c r="AH63" s="20">
        <v>95</v>
      </c>
      <c r="AI63" s="20">
        <v>3</v>
      </c>
      <c r="AJ63" s="20">
        <v>93</v>
      </c>
      <c r="AK63" s="58">
        <v>0</v>
      </c>
      <c r="AL63" s="20">
        <v>79</v>
      </c>
      <c r="AM63" s="8">
        <v>2</v>
      </c>
      <c r="AN63" s="22">
        <v>82</v>
      </c>
      <c r="AO63" s="23">
        <v>4</v>
      </c>
      <c r="AP63" s="22">
        <v>75</v>
      </c>
      <c r="AQ63" s="23">
        <v>3</v>
      </c>
      <c r="AR63" s="22"/>
      <c r="AS63" s="23"/>
      <c r="AT63" s="22"/>
      <c r="AU63" s="23"/>
      <c r="AV63" s="22"/>
      <c r="AW63" s="23"/>
      <c r="AX63" s="22"/>
      <c r="AY63" s="23"/>
      <c r="AZ63" s="22"/>
      <c r="BA63" s="23"/>
      <c r="BB63" s="22"/>
      <c r="BC63" s="23"/>
      <c r="BD63" s="22"/>
      <c r="BE63" s="23"/>
      <c r="BF63" s="22"/>
      <c r="BG63" s="23"/>
      <c r="BH63" s="22"/>
      <c r="BI63" s="23"/>
      <c r="BJ63" s="20">
        <f t="shared" si="2"/>
        <v>50</v>
      </c>
      <c r="BK63" s="32">
        <f t="shared" si="3"/>
        <v>74.268000000000001</v>
      </c>
      <c r="BL63" s="61">
        <v>88</v>
      </c>
      <c r="BM63" s="20">
        <v>95.9</v>
      </c>
      <c r="BN63" s="62">
        <v>91.95</v>
      </c>
      <c r="CF63" s="27"/>
      <c r="CG63" s="27"/>
      <c r="CH63" s="27"/>
    </row>
    <row r="64" spans="1:86" s="27" customFormat="1" ht="17.45" customHeight="1" x14ac:dyDescent="0.2">
      <c r="A64" s="20">
        <v>63</v>
      </c>
      <c r="B64" s="20">
        <v>2019111978</v>
      </c>
      <c r="C64" s="20" t="s">
        <v>103</v>
      </c>
      <c r="D64" s="20" t="s">
        <v>12</v>
      </c>
      <c r="E64" s="20" t="s">
        <v>44</v>
      </c>
      <c r="F64" s="20">
        <v>80</v>
      </c>
      <c r="G64" s="8">
        <v>2</v>
      </c>
      <c r="H64" s="20">
        <v>66</v>
      </c>
      <c r="I64" s="8">
        <v>4</v>
      </c>
      <c r="J64" s="25">
        <v>54</v>
      </c>
      <c r="K64" s="8">
        <v>4</v>
      </c>
      <c r="L64" s="20">
        <v>72</v>
      </c>
      <c r="M64" s="8">
        <v>3</v>
      </c>
      <c r="N64" s="20">
        <v>73</v>
      </c>
      <c r="O64" s="8">
        <v>3</v>
      </c>
      <c r="P64" s="20">
        <v>68</v>
      </c>
      <c r="Q64" s="8">
        <v>3</v>
      </c>
      <c r="R64" s="20">
        <v>92</v>
      </c>
      <c r="S64" s="8">
        <v>0</v>
      </c>
      <c r="T64" s="20">
        <v>69</v>
      </c>
      <c r="U64" s="8">
        <v>4</v>
      </c>
      <c r="V64" s="20">
        <v>78</v>
      </c>
      <c r="W64" s="8">
        <v>3</v>
      </c>
      <c r="X64" s="20">
        <v>86</v>
      </c>
      <c r="Y64" s="8">
        <v>2</v>
      </c>
      <c r="Z64" s="20">
        <v>79.7</v>
      </c>
      <c r="AA64" s="8">
        <v>2</v>
      </c>
      <c r="AB64" s="20">
        <v>79</v>
      </c>
      <c r="AC64" s="8">
        <v>3</v>
      </c>
      <c r="AD64" s="21">
        <v>80</v>
      </c>
      <c r="AE64" s="56">
        <v>3</v>
      </c>
      <c r="AF64" s="20">
        <v>85</v>
      </c>
      <c r="AG64" s="8">
        <v>2</v>
      </c>
      <c r="AH64" s="20">
        <v>85</v>
      </c>
      <c r="AI64" s="20">
        <v>3</v>
      </c>
      <c r="AJ64" s="20">
        <v>96</v>
      </c>
      <c r="AK64" s="58">
        <v>0</v>
      </c>
      <c r="AL64" s="20">
        <v>79</v>
      </c>
      <c r="AM64" s="8">
        <v>2</v>
      </c>
      <c r="AN64" s="22"/>
      <c r="AO64" s="23"/>
      <c r="AP64" s="22"/>
      <c r="AQ64" s="23"/>
      <c r="AR64" s="22"/>
      <c r="AS64" s="23"/>
      <c r="AT64" s="22"/>
      <c r="AU64" s="23"/>
      <c r="AV64" s="22"/>
      <c r="AW64" s="23"/>
      <c r="AX64" s="22"/>
      <c r="AY64" s="23"/>
      <c r="AZ64" s="22"/>
      <c r="BA64" s="23"/>
      <c r="BB64" s="22"/>
      <c r="BC64" s="23"/>
      <c r="BD64" s="22"/>
      <c r="BE64" s="23"/>
      <c r="BF64" s="22"/>
      <c r="BG64" s="23"/>
      <c r="BH64" s="22"/>
      <c r="BI64" s="23"/>
      <c r="BJ64" s="20">
        <f t="shared" si="2"/>
        <v>43</v>
      </c>
      <c r="BK64" s="32">
        <f t="shared" si="3"/>
        <v>73.962790697674421</v>
      </c>
      <c r="BL64" s="61">
        <v>96</v>
      </c>
      <c r="BM64" s="20">
        <v>95.6</v>
      </c>
      <c r="BN64" s="62">
        <v>95.8</v>
      </c>
      <c r="CF64" s="24"/>
      <c r="CG64" s="24"/>
      <c r="CH64" s="24"/>
    </row>
    <row r="65" spans="1:66" s="24" customFormat="1" ht="17.45" customHeight="1" x14ac:dyDescent="0.2">
      <c r="A65" s="20">
        <v>64</v>
      </c>
      <c r="B65" s="20">
        <v>2019111867</v>
      </c>
      <c r="C65" s="20" t="s">
        <v>104</v>
      </c>
      <c r="D65" s="20" t="s">
        <v>13</v>
      </c>
      <c r="E65" s="20" t="s">
        <v>44</v>
      </c>
      <c r="F65" s="20">
        <v>74</v>
      </c>
      <c r="G65" s="8">
        <v>2</v>
      </c>
      <c r="H65" s="20">
        <v>65</v>
      </c>
      <c r="I65" s="8">
        <v>4</v>
      </c>
      <c r="J65" s="20">
        <v>81</v>
      </c>
      <c r="K65" s="8">
        <v>4</v>
      </c>
      <c r="L65" s="20">
        <v>76</v>
      </c>
      <c r="M65" s="8">
        <v>3</v>
      </c>
      <c r="N65" s="20">
        <v>73</v>
      </c>
      <c r="O65" s="8">
        <v>3</v>
      </c>
      <c r="P65" s="20">
        <v>62</v>
      </c>
      <c r="Q65" s="8">
        <v>3</v>
      </c>
      <c r="R65" s="20">
        <v>93</v>
      </c>
      <c r="S65" s="8">
        <v>0</v>
      </c>
      <c r="T65" s="25">
        <v>59</v>
      </c>
      <c r="U65" s="8">
        <v>4</v>
      </c>
      <c r="V65" s="20">
        <v>66</v>
      </c>
      <c r="W65" s="8">
        <v>3</v>
      </c>
      <c r="X65" s="20">
        <v>87</v>
      </c>
      <c r="Y65" s="8">
        <v>2</v>
      </c>
      <c r="Z65" s="20">
        <v>76.2</v>
      </c>
      <c r="AA65" s="8">
        <v>2</v>
      </c>
      <c r="AB65" s="20">
        <v>83</v>
      </c>
      <c r="AC65" s="8">
        <v>3</v>
      </c>
      <c r="AD65" s="21">
        <v>78</v>
      </c>
      <c r="AE65" s="56">
        <v>3</v>
      </c>
      <c r="AF65" s="20">
        <v>81</v>
      </c>
      <c r="AG65" s="8">
        <v>2</v>
      </c>
      <c r="AH65" s="20">
        <v>85</v>
      </c>
      <c r="AI65" s="20">
        <v>3</v>
      </c>
      <c r="AJ65" s="20">
        <v>93</v>
      </c>
      <c r="AK65" s="58">
        <v>0</v>
      </c>
      <c r="AL65" s="20">
        <v>76</v>
      </c>
      <c r="AM65" s="8">
        <v>2</v>
      </c>
      <c r="AN65" s="22"/>
      <c r="AO65" s="23"/>
      <c r="AP65" s="22"/>
      <c r="AQ65" s="23"/>
      <c r="AR65" s="22"/>
      <c r="AS65" s="23"/>
      <c r="AT65" s="22"/>
      <c r="AU65" s="23"/>
      <c r="AV65" s="22"/>
      <c r="AW65" s="23"/>
      <c r="AX65" s="22"/>
      <c r="AY65" s="23"/>
      <c r="AZ65" s="22"/>
      <c r="BA65" s="23"/>
      <c r="BB65" s="22"/>
      <c r="BC65" s="23"/>
      <c r="BD65" s="22"/>
      <c r="BE65" s="23"/>
      <c r="BF65" s="22"/>
      <c r="BG65" s="23"/>
      <c r="BH65" s="22"/>
      <c r="BI65" s="23"/>
      <c r="BJ65" s="20">
        <f t="shared" si="2"/>
        <v>43</v>
      </c>
      <c r="BK65" s="32">
        <f t="shared" si="3"/>
        <v>73.893023255813958</v>
      </c>
      <c r="BL65" s="61">
        <v>71</v>
      </c>
      <c r="BM65" s="20">
        <v>88.5</v>
      </c>
      <c r="BN65" s="62">
        <v>79.75</v>
      </c>
    </row>
    <row r="66" spans="1:66" s="24" customFormat="1" ht="17.45" customHeight="1" x14ac:dyDescent="0.2">
      <c r="A66" s="20">
        <v>65</v>
      </c>
      <c r="B66" s="20">
        <v>2019111876</v>
      </c>
      <c r="C66" s="20" t="s">
        <v>107</v>
      </c>
      <c r="D66" s="20" t="s">
        <v>13</v>
      </c>
      <c r="E66" s="20" t="s">
        <v>44</v>
      </c>
      <c r="F66" s="20">
        <v>74</v>
      </c>
      <c r="G66" s="8">
        <v>2</v>
      </c>
      <c r="H66" s="20">
        <v>62</v>
      </c>
      <c r="I66" s="8">
        <v>4</v>
      </c>
      <c r="J66" s="20">
        <v>65</v>
      </c>
      <c r="K66" s="8">
        <v>4</v>
      </c>
      <c r="L66" s="20">
        <v>71</v>
      </c>
      <c r="M66" s="8">
        <v>3</v>
      </c>
      <c r="N66" s="20">
        <v>69</v>
      </c>
      <c r="O66" s="8">
        <v>3</v>
      </c>
      <c r="P66" s="20">
        <v>73</v>
      </c>
      <c r="Q66" s="8">
        <v>3</v>
      </c>
      <c r="R66" s="20">
        <v>72</v>
      </c>
      <c r="S66" s="8">
        <v>0</v>
      </c>
      <c r="T66" s="20">
        <v>73</v>
      </c>
      <c r="U66" s="8">
        <v>4</v>
      </c>
      <c r="V66" s="20">
        <v>78</v>
      </c>
      <c r="W66" s="8">
        <v>3</v>
      </c>
      <c r="X66" s="20">
        <v>69</v>
      </c>
      <c r="Y66" s="8">
        <v>2</v>
      </c>
      <c r="Z66" s="20">
        <v>81.8</v>
      </c>
      <c r="AA66" s="8">
        <v>2</v>
      </c>
      <c r="AB66" s="20">
        <v>78</v>
      </c>
      <c r="AC66" s="8">
        <v>3</v>
      </c>
      <c r="AD66" s="21">
        <v>84</v>
      </c>
      <c r="AE66" s="56">
        <v>3</v>
      </c>
      <c r="AF66" s="20">
        <v>77</v>
      </c>
      <c r="AG66" s="8">
        <v>2</v>
      </c>
      <c r="AH66" s="20">
        <v>85</v>
      </c>
      <c r="AI66" s="20">
        <v>3</v>
      </c>
      <c r="AJ66" s="20">
        <v>93</v>
      </c>
      <c r="AK66" s="58">
        <v>0</v>
      </c>
      <c r="AL66" s="20">
        <v>90</v>
      </c>
      <c r="AM66" s="8">
        <v>2</v>
      </c>
      <c r="AN66" s="26">
        <v>58</v>
      </c>
      <c r="AO66" s="23">
        <v>3</v>
      </c>
      <c r="AP66" s="22"/>
      <c r="AQ66" s="23"/>
      <c r="AR66" s="22"/>
      <c r="AS66" s="23"/>
      <c r="AT66" s="22"/>
      <c r="AU66" s="23"/>
      <c r="AV66" s="22"/>
      <c r="AW66" s="23"/>
      <c r="AX66" s="22"/>
      <c r="AY66" s="23"/>
      <c r="AZ66" s="22"/>
      <c r="BA66" s="23"/>
      <c r="BB66" s="22"/>
      <c r="BC66" s="23"/>
      <c r="BD66" s="22"/>
      <c r="BE66" s="23"/>
      <c r="BF66" s="22"/>
      <c r="BG66" s="23"/>
      <c r="BH66" s="22"/>
      <c r="BI66" s="23"/>
      <c r="BJ66" s="20">
        <f t="shared" ref="BJ66:BJ97" si="4">G66+I66+K66+M66+O66+Q66+S66+U66+W66+Y66+AA66+AC66+AE66+AG66+AI66+AK66+AM66+AO66+AQ66+AS66+AU66+AW66+AY66+BA66+BC66+BE66+BG66+BI66</f>
        <v>46</v>
      </c>
      <c r="BK66" s="32">
        <f t="shared" ref="BK66:BK97" si="5">(F66*G66+H66*I66+J66*K66+L66*M66+N66*O66+P66*Q66+R66*S66+T66*U66+V66*W66+X66*Y66+Z66*AA66+AB66*AC66+AD66*AE66+AF66*AG66+AH66*AI66+AJ66*AK66+AL66*AM66+AN66*AO66+AP66*AQ66+AR66*AS66+AT66*AU66+AV66*AW66+AX66*AY66+AZ66*BA66+BB66*BC66+BD66*BE66+BF66*BG66+BH66*BI66)/BJ66</f>
        <v>73.295652173913041</v>
      </c>
      <c r="BL66" s="61">
        <v>79</v>
      </c>
      <c r="BM66" s="20">
        <v>91.2</v>
      </c>
      <c r="BN66" s="62">
        <v>85.1</v>
      </c>
    </row>
    <row r="67" spans="1:66" x14ac:dyDescent="0.2">
      <c r="AD67" s="9"/>
      <c r="AF67" s="9"/>
      <c r="AG67" s="59"/>
      <c r="AH67" s="59"/>
      <c r="AI67" s="59"/>
      <c r="AJ67" s="9"/>
      <c r="AK67" s="7"/>
      <c r="AM67" s="7"/>
    </row>
    <row r="68" spans="1:66" x14ac:dyDescent="0.2">
      <c r="AD68" s="9"/>
      <c r="AF68" s="9"/>
      <c r="AG68" s="59"/>
      <c r="AH68" s="59"/>
      <c r="AI68" s="59"/>
      <c r="AJ68" s="9"/>
      <c r="AK68" s="7"/>
      <c r="AM68" s="7"/>
    </row>
    <row r="69" spans="1:66" x14ac:dyDescent="0.2">
      <c r="AD69" s="9"/>
      <c r="AF69" s="9"/>
      <c r="AG69" s="7"/>
      <c r="AH69" s="7"/>
      <c r="AI69" s="7"/>
      <c r="AJ69" s="9"/>
      <c r="AK69" s="7"/>
      <c r="AM69" s="7"/>
    </row>
  </sheetData>
  <sortState xmlns:xlrd2="http://schemas.microsoft.com/office/spreadsheetml/2017/richdata2" ref="A1:CH69">
    <sortCondition descending="1" ref="BK1:BK69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01B51-EB2F-4543-AF7E-6A19C654D21C}">
  <dimension ref="A1:BN67"/>
  <sheetViews>
    <sheetView topLeftCell="A32" zoomScale="85" zoomScaleNormal="85" workbookViewId="0">
      <selection activeCell="D64" sqref="D64"/>
    </sheetView>
  </sheetViews>
  <sheetFormatPr defaultColWidth="8.875" defaultRowHeight="14.25" x14ac:dyDescent="0.2"/>
  <cols>
    <col min="1" max="1" width="5.375" style="69" bestFit="1" customWidth="1"/>
    <col min="2" max="2" width="13.75" style="69" customWidth="1"/>
    <col min="3" max="3" width="7.375" style="69" bestFit="1" customWidth="1"/>
    <col min="4" max="4" width="5.375" style="69" bestFit="1" customWidth="1"/>
    <col min="5" max="5" width="21.375" style="69" bestFit="1" customWidth="1"/>
    <col min="6" max="6" width="12.25" style="69" customWidth="1"/>
    <col min="7" max="7" width="5.375" style="69" customWidth="1"/>
    <col min="8" max="8" width="13.625" style="69" customWidth="1"/>
    <col min="9" max="9" width="5.375" style="69" customWidth="1"/>
    <col min="10" max="10" width="8.875" style="69" customWidth="1"/>
    <col min="11" max="11" width="5.375" style="69" customWidth="1"/>
    <col min="12" max="12" width="9.625" style="69" customWidth="1"/>
    <col min="13" max="13" width="5.375" style="69" customWidth="1"/>
    <col min="14" max="14" width="12.125" style="69" customWidth="1"/>
    <col min="15" max="15" width="5.375" style="69" customWidth="1"/>
    <col min="16" max="16" width="11.125" style="69" customWidth="1"/>
    <col min="17" max="17" width="5.375" style="69" customWidth="1"/>
    <col min="18" max="18" width="10.625" style="69" customWidth="1"/>
    <col min="19" max="19" width="5.375" style="69" customWidth="1"/>
    <col min="20" max="20" width="9.125" style="69" customWidth="1"/>
    <col min="21" max="21" width="5.375" style="69" customWidth="1"/>
    <col min="22" max="22" width="11.375" style="69" customWidth="1"/>
    <col min="23" max="23" width="5.375" style="69" customWidth="1"/>
    <col min="24" max="24" width="10.125" style="69" customWidth="1"/>
    <col min="25" max="25" width="5.375" style="69" customWidth="1"/>
    <col min="26" max="26" width="9.375" style="69" customWidth="1"/>
    <col min="27" max="27" width="5.375" style="69" customWidth="1"/>
    <col min="28" max="28" width="9.875" style="69" customWidth="1"/>
    <col min="29" max="29" width="5.375" style="69" customWidth="1"/>
    <col min="30" max="30" width="8.875" style="69" customWidth="1"/>
    <col min="31" max="31" width="5.375" style="69" customWidth="1"/>
    <col min="32" max="32" width="13.625" style="69" customWidth="1"/>
    <col min="33" max="33" width="5.375" style="69" customWidth="1"/>
    <col min="34" max="34" width="8.875" style="69" customWidth="1"/>
    <col min="35" max="35" width="5.375" style="69" customWidth="1"/>
    <col min="36" max="36" width="12" style="69" customWidth="1"/>
    <col min="37" max="37" width="5.375" style="69" customWidth="1"/>
    <col min="38" max="38" width="8.625" style="69" customWidth="1"/>
    <col min="39" max="39" width="5.375" style="69" customWidth="1"/>
    <col min="40" max="40" width="10.125" style="69" customWidth="1"/>
    <col min="41" max="41" width="5.375" style="69" customWidth="1"/>
    <col min="42" max="42" width="10.625" style="69" customWidth="1"/>
    <col min="43" max="43" width="10.125" style="69" customWidth="1"/>
    <col min="44" max="61" width="6.625" style="69" customWidth="1"/>
    <col min="62" max="62" width="8.875" style="69" customWidth="1"/>
    <col min="63" max="63" width="10.75" style="70" bestFit="1" customWidth="1"/>
    <col min="64" max="65" width="8.875" style="69"/>
    <col min="66" max="66" width="8.875" style="71"/>
    <col min="67" max="16384" width="8.875" style="69"/>
  </cols>
  <sheetData>
    <row r="1" spans="1:66" s="72" customFormat="1" ht="110.25" customHeight="1" x14ac:dyDescent="0.2">
      <c r="A1" s="1" t="s">
        <v>440</v>
      </c>
      <c r="B1" s="1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26</v>
      </c>
      <c r="H1" s="1" t="s">
        <v>446</v>
      </c>
      <c r="I1" s="1" t="s">
        <v>26</v>
      </c>
      <c r="J1" s="1" t="s">
        <v>447</v>
      </c>
      <c r="K1" s="1" t="s">
        <v>26</v>
      </c>
      <c r="L1" s="1" t="s">
        <v>448</v>
      </c>
      <c r="M1" s="1" t="s">
        <v>26</v>
      </c>
      <c r="N1" s="1" t="s">
        <v>449</v>
      </c>
      <c r="O1" s="1" t="s">
        <v>26</v>
      </c>
      <c r="P1" s="1" t="s">
        <v>108</v>
      </c>
      <c r="Q1" s="1" t="s">
        <v>26</v>
      </c>
      <c r="R1" s="1" t="s">
        <v>450</v>
      </c>
      <c r="S1" s="1" t="s">
        <v>26</v>
      </c>
      <c r="T1" s="1" t="s">
        <v>451</v>
      </c>
      <c r="U1" s="1" t="s">
        <v>26</v>
      </c>
      <c r="V1" s="1" t="s">
        <v>452</v>
      </c>
      <c r="W1" s="1" t="s">
        <v>26</v>
      </c>
      <c r="X1" s="1" t="s">
        <v>453</v>
      </c>
      <c r="Y1" s="1" t="s">
        <v>26</v>
      </c>
      <c r="Z1" s="1" t="s">
        <v>454</v>
      </c>
      <c r="AA1" s="1" t="s">
        <v>26</v>
      </c>
      <c r="AB1" s="1" t="s">
        <v>455</v>
      </c>
      <c r="AC1" s="1" t="s">
        <v>26</v>
      </c>
      <c r="AD1" s="1" t="s">
        <v>456</v>
      </c>
      <c r="AE1" s="1" t="s">
        <v>26</v>
      </c>
      <c r="AF1" s="1" t="s">
        <v>457</v>
      </c>
      <c r="AG1" s="1" t="s">
        <v>26</v>
      </c>
      <c r="AH1" s="1" t="s">
        <v>458</v>
      </c>
      <c r="AI1" s="1" t="s">
        <v>26</v>
      </c>
      <c r="AJ1" s="1" t="s">
        <v>459</v>
      </c>
      <c r="AK1" s="1" t="s">
        <v>26</v>
      </c>
      <c r="AL1" s="1" t="s">
        <v>460</v>
      </c>
      <c r="AM1" s="1" t="s">
        <v>26</v>
      </c>
      <c r="AN1" s="1" t="s">
        <v>461</v>
      </c>
      <c r="AO1" s="1" t="s">
        <v>26</v>
      </c>
      <c r="AP1" s="1" t="s">
        <v>498</v>
      </c>
      <c r="AQ1" s="1" t="s">
        <v>26</v>
      </c>
      <c r="AR1" s="1" t="s">
        <v>25</v>
      </c>
      <c r="AS1" s="1" t="s">
        <v>26</v>
      </c>
      <c r="AT1" s="1" t="s">
        <v>27</v>
      </c>
      <c r="AU1" s="1" t="s">
        <v>26</v>
      </c>
      <c r="AV1" s="1" t="s">
        <v>28</v>
      </c>
      <c r="AW1" s="1" t="s">
        <v>26</v>
      </c>
      <c r="AX1" s="1" t="s">
        <v>29</v>
      </c>
      <c r="AY1" s="1" t="s">
        <v>26</v>
      </c>
      <c r="AZ1" s="1" t="s">
        <v>30</v>
      </c>
      <c r="BA1" s="1" t="s">
        <v>26</v>
      </c>
      <c r="BB1" s="1" t="s">
        <v>31</v>
      </c>
      <c r="BC1" s="1" t="s">
        <v>26</v>
      </c>
      <c r="BD1" s="1" t="s">
        <v>32</v>
      </c>
      <c r="BE1" s="1" t="s">
        <v>26</v>
      </c>
      <c r="BF1" s="1" t="s">
        <v>33</v>
      </c>
      <c r="BG1" s="1" t="s">
        <v>26</v>
      </c>
      <c r="BH1" s="1" t="s">
        <v>34</v>
      </c>
      <c r="BI1" s="1" t="s">
        <v>26</v>
      </c>
      <c r="BJ1" s="1" t="s">
        <v>37</v>
      </c>
      <c r="BK1" s="31" t="s">
        <v>484</v>
      </c>
      <c r="BL1" s="1" t="s">
        <v>463</v>
      </c>
      <c r="BM1" s="1" t="s">
        <v>464</v>
      </c>
      <c r="BN1" s="34" t="s">
        <v>465</v>
      </c>
    </row>
    <row r="2" spans="1:66" s="11" customFormat="1" ht="17.45" customHeight="1" x14ac:dyDescent="0.2">
      <c r="A2" s="12">
        <v>1</v>
      </c>
      <c r="B2" s="12">
        <v>2019111724</v>
      </c>
      <c r="C2" s="12" t="s">
        <v>374</v>
      </c>
      <c r="D2" s="12" t="s">
        <v>13</v>
      </c>
      <c r="E2" s="12" t="s">
        <v>375</v>
      </c>
      <c r="F2" s="12">
        <v>88</v>
      </c>
      <c r="G2" s="12">
        <v>4</v>
      </c>
      <c r="H2" s="12">
        <v>80</v>
      </c>
      <c r="I2" s="12">
        <v>3</v>
      </c>
      <c r="J2" s="12">
        <v>96</v>
      </c>
      <c r="K2" s="12">
        <v>0</v>
      </c>
      <c r="L2" s="12">
        <v>96</v>
      </c>
      <c r="M2" s="12">
        <v>4</v>
      </c>
      <c r="N2" s="12">
        <v>98</v>
      </c>
      <c r="O2" s="12">
        <v>3</v>
      </c>
      <c r="P2" s="12">
        <v>94</v>
      </c>
      <c r="Q2" s="12">
        <v>2</v>
      </c>
      <c r="R2" s="12">
        <v>89</v>
      </c>
      <c r="S2" s="12">
        <v>4</v>
      </c>
      <c r="T2" s="12">
        <v>96.7</v>
      </c>
      <c r="U2" s="12">
        <v>3</v>
      </c>
      <c r="V2" s="12">
        <v>98</v>
      </c>
      <c r="W2" s="12">
        <v>3</v>
      </c>
      <c r="X2" s="12">
        <v>89</v>
      </c>
      <c r="Y2" s="12">
        <v>2</v>
      </c>
      <c r="Z2" s="12">
        <v>98</v>
      </c>
      <c r="AA2" s="12">
        <v>2</v>
      </c>
      <c r="AB2" s="12">
        <v>92.3</v>
      </c>
      <c r="AC2" s="12">
        <v>3</v>
      </c>
      <c r="AD2" s="12">
        <v>96</v>
      </c>
      <c r="AE2" s="12">
        <v>2</v>
      </c>
      <c r="AF2" s="12">
        <v>92</v>
      </c>
      <c r="AG2" s="12">
        <v>2</v>
      </c>
      <c r="AH2" s="12">
        <v>99</v>
      </c>
      <c r="AI2" s="12">
        <v>0</v>
      </c>
      <c r="AJ2" s="12">
        <v>98</v>
      </c>
      <c r="AK2" s="12">
        <v>2</v>
      </c>
      <c r="AL2" s="12">
        <v>92</v>
      </c>
      <c r="AM2" s="12">
        <v>2</v>
      </c>
      <c r="AN2" s="12">
        <v>0</v>
      </c>
      <c r="AO2" s="12">
        <v>0</v>
      </c>
      <c r="AP2" s="12">
        <v>84</v>
      </c>
      <c r="AQ2" s="12">
        <v>3</v>
      </c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>
        <f t="shared" ref="BJ2:BJ33" si="0">G2+I2+K2+M2+O2+Q2+S2+U2+W2+Y2+AA2+AC2+AE2+AG2+AI2+AK2+AM2+AO2+AQ2+AS2+AU2+AW2+AY2+BA2+BC2+BE2+BG2+BI2</f>
        <v>44</v>
      </c>
      <c r="BK2" s="6">
        <f t="shared" ref="BK2:BK33" si="1">(F2*G2+H2*I2+J2*K2+L2*M2+N2*O2+P2*Q2+R2*S2+T2*U2+V2*W2+X2*Y2+Z2*AA2+AB2*AC2+AD2*AE2+AF2*AG2+AH2*AI2+AJ2*AK2+AL2*AM2+AN2*AO2+AP2*AQ2+AR2*AS2+AT2*AU2+AV2*AW2+AX2*AY2+AZ2*BA2+BB2*BC2+BD2*BE2+BF2*BG2+BH2*BI2)/BJ2</f>
        <v>92.204545454545453</v>
      </c>
      <c r="BL2" s="12">
        <v>85</v>
      </c>
      <c r="BM2" s="12">
        <v>90</v>
      </c>
      <c r="BN2" s="41">
        <v>87.5</v>
      </c>
    </row>
    <row r="3" spans="1:66" s="11" customFormat="1" ht="17.25" customHeight="1" x14ac:dyDescent="0.2">
      <c r="A3" s="12">
        <v>2</v>
      </c>
      <c r="B3" s="12">
        <v>2019111821</v>
      </c>
      <c r="C3" s="12" t="s">
        <v>378</v>
      </c>
      <c r="D3" s="12" t="s">
        <v>13</v>
      </c>
      <c r="E3" s="12" t="s">
        <v>377</v>
      </c>
      <c r="F3" s="12">
        <v>96</v>
      </c>
      <c r="G3" s="12">
        <v>4</v>
      </c>
      <c r="H3" s="12">
        <v>69</v>
      </c>
      <c r="I3" s="12">
        <v>3</v>
      </c>
      <c r="J3" s="12">
        <v>93</v>
      </c>
      <c r="K3" s="12">
        <v>0</v>
      </c>
      <c r="L3" s="12">
        <v>97</v>
      </c>
      <c r="M3" s="12">
        <v>4</v>
      </c>
      <c r="N3" s="12">
        <v>94</v>
      </c>
      <c r="O3" s="12">
        <v>3</v>
      </c>
      <c r="P3" s="12">
        <v>85</v>
      </c>
      <c r="Q3" s="12">
        <v>2</v>
      </c>
      <c r="R3" s="12">
        <v>93</v>
      </c>
      <c r="S3" s="12">
        <v>4</v>
      </c>
      <c r="T3" s="12">
        <v>97</v>
      </c>
      <c r="U3" s="12">
        <v>3</v>
      </c>
      <c r="V3" s="12">
        <v>96</v>
      </c>
      <c r="W3" s="12">
        <v>3</v>
      </c>
      <c r="X3" s="12">
        <v>90</v>
      </c>
      <c r="Y3" s="12">
        <v>2</v>
      </c>
      <c r="Z3" s="12">
        <v>96</v>
      </c>
      <c r="AA3" s="12">
        <v>2</v>
      </c>
      <c r="AB3" s="12">
        <v>94.4</v>
      </c>
      <c r="AC3" s="12">
        <v>3</v>
      </c>
      <c r="AD3" s="12">
        <v>94</v>
      </c>
      <c r="AE3" s="12">
        <v>2</v>
      </c>
      <c r="AF3" s="12">
        <v>78</v>
      </c>
      <c r="AG3" s="12">
        <v>2</v>
      </c>
      <c r="AH3" s="12">
        <v>93</v>
      </c>
      <c r="AI3" s="12">
        <v>0</v>
      </c>
      <c r="AJ3" s="12">
        <v>95</v>
      </c>
      <c r="AK3" s="12">
        <v>2</v>
      </c>
      <c r="AL3" s="12">
        <v>0</v>
      </c>
      <c r="AM3" s="12">
        <v>0</v>
      </c>
      <c r="AN3" s="12">
        <v>95</v>
      </c>
      <c r="AO3" s="12">
        <v>2</v>
      </c>
      <c r="AP3" s="12">
        <v>95</v>
      </c>
      <c r="AQ3" s="12">
        <v>3</v>
      </c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>
        <f t="shared" si="0"/>
        <v>44</v>
      </c>
      <c r="BK3" s="6">
        <f t="shared" si="1"/>
        <v>91.959090909090904</v>
      </c>
      <c r="BL3" s="12">
        <v>82</v>
      </c>
      <c r="BM3" s="12">
        <v>94</v>
      </c>
      <c r="BN3" s="41">
        <v>88</v>
      </c>
    </row>
    <row r="4" spans="1:66" s="11" customFormat="1" ht="17.45" customHeight="1" x14ac:dyDescent="0.2">
      <c r="A4" s="12">
        <v>3</v>
      </c>
      <c r="B4" s="12">
        <v>2019111723</v>
      </c>
      <c r="C4" s="12" t="s">
        <v>379</v>
      </c>
      <c r="D4" s="12" t="s">
        <v>13</v>
      </c>
      <c r="E4" s="12" t="s">
        <v>375</v>
      </c>
      <c r="F4" s="12">
        <v>91</v>
      </c>
      <c r="G4" s="12">
        <v>4</v>
      </c>
      <c r="H4" s="12">
        <v>80</v>
      </c>
      <c r="I4" s="12">
        <v>3</v>
      </c>
      <c r="J4" s="12">
        <v>96</v>
      </c>
      <c r="K4" s="12">
        <v>0</v>
      </c>
      <c r="L4" s="12">
        <v>91</v>
      </c>
      <c r="M4" s="12">
        <v>4</v>
      </c>
      <c r="N4" s="12">
        <v>93</v>
      </c>
      <c r="O4" s="12">
        <v>3</v>
      </c>
      <c r="P4" s="12">
        <v>89</v>
      </c>
      <c r="Q4" s="12">
        <v>2</v>
      </c>
      <c r="R4" s="12">
        <v>87</v>
      </c>
      <c r="S4" s="12">
        <v>4</v>
      </c>
      <c r="T4" s="12">
        <v>96.7</v>
      </c>
      <c r="U4" s="12">
        <v>3</v>
      </c>
      <c r="V4" s="12">
        <v>96</v>
      </c>
      <c r="W4" s="12">
        <v>3</v>
      </c>
      <c r="X4" s="12">
        <v>97</v>
      </c>
      <c r="Y4" s="12">
        <v>2</v>
      </c>
      <c r="Z4" s="12">
        <v>94</v>
      </c>
      <c r="AA4" s="12">
        <v>2</v>
      </c>
      <c r="AB4" s="12">
        <v>87.4</v>
      </c>
      <c r="AC4" s="12">
        <v>3</v>
      </c>
      <c r="AD4" s="12">
        <v>96</v>
      </c>
      <c r="AE4" s="12">
        <v>2</v>
      </c>
      <c r="AF4" s="12">
        <v>88</v>
      </c>
      <c r="AG4" s="12">
        <v>2</v>
      </c>
      <c r="AH4" s="12">
        <v>95</v>
      </c>
      <c r="AI4" s="12">
        <v>0</v>
      </c>
      <c r="AJ4" s="12">
        <v>99</v>
      </c>
      <c r="AK4" s="12">
        <v>2</v>
      </c>
      <c r="AL4" s="12">
        <v>94</v>
      </c>
      <c r="AM4" s="12">
        <v>2</v>
      </c>
      <c r="AN4" s="12">
        <v>0</v>
      </c>
      <c r="AO4" s="12">
        <v>0</v>
      </c>
      <c r="AP4" s="12">
        <v>96</v>
      </c>
      <c r="AQ4" s="12">
        <v>3</v>
      </c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>
        <f t="shared" si="0"/>
        <v>44</v>
      </c>
      <c r="BK4" s="6">
        <f t="shared" si="1"/>
        <v>91.75681818181819</v>
      </c>
      <c r="BL4" s="12">
        <v>75</v>
      </c>
      <c r="BM4" s="12">
        <v>97</v>
      </c>
      <c r="BN4" s="41">
        <v>86</v>
      </c>
    </row>
    <row r="5" spans="1:66" s="11" customFormat="1" ht="17.45" customHeight="1" x14ac:dyDescent="0.2">
      <c r="A5" s="12">
        <v>4</v>
      </c>
      <c r="B5" s="12">
        <v>2019111832</v>
      </c>
      <c r="C5" s="12" t="s">
        <v>376</v>
      </c>
      <c r="D5" s="12" t="s">
        <v>13</v>
      </c>
      <c r="E5" s="12" t="s">
        <v>377</v>
      </c>
      <c r="F5" s="12">
        <v>96</v>
      </c>
      <c r="G5" s="12">
        <v>4</v>
      </c>
      <c r="H5" s="12">
        <v>80</v>
      </c>
      <c r="I5" s="12">
        <v>3</v>
      </c>
      <c r="J5" s="12">
        <v>89</v>
      </c>
      <c r="K5" s="12">
        <v>0</v>
      </c>
      <c r="L5" s="12">
        <v>98</v>
      </c>
      <c r="M5" s="12">
        <v>4</v>
      </c>
      <c r="N5" s="12">
        <v>97</v>
      </c>
      <c r="O5" s="12">
        <v>3</v>
      </c>
      <c r="P5" s="12">
        <v>89</v>
      </c>
      <c r="Q5" s="12">
        <v>2</v>
      </c>
      <c r="R5" s="12">
        <v>84</v>
      </c>
      <c r="S5" s="12">
        <v>4</v>
      </c>
      <c r="T5" s="12">
        <v>94</v>
      </c>
      <c r="U5" s="12">
        <v>3</v>
      </c>
      <c r="V5" s="12">
        <v>93</v>
      </c>
      <c r="W5" s="12">
        <v>3</v>
      </c>
      <c r="X5" s="12">
        <v>93</v>
      </c>
      <c r="Y5" s="12">
        <v>2</v>
      </c>
      <c r="Z5" s="12">
        <v>96</v>
      </c>
      <c r="AA5" s="12">
        <v>2</v>
      </c>
      <c r="AB5" s="12">
        <v>91.95</v>
      </c>
      <c r="AC5" s="12">
        <v>3</v>
      </c>
      <c r="AD5" s="12">
        <v>96</v>
      </c>
      <c r="AE5" s="12">
        <v>2</v>
      </c>
      <c r="AF5" s="12">
        <v>84</v>
      </c>
      <c r="AG5" s="12">
        <v>2</v>
      </c>
      <c r="AH5" s="12">
        <v>93</v>
      </c>
      <c r="AI5" s="12">
        <v>0</v>
      </c>
      <c r="AJ5" s="12">
        <v>96</v>
      </c>
      <c r="AK5" s="12">
        <v>2</v>
      </c>
      <c r="AL5" s="12">
        <v>0</v>
      </c>
      <c r="AM5" s="12">
        <v>0</v>
      </c>
      <c r="AN5" s="12">
        <v>0</v>
      </c>
      <c r="AO5" s="12">
        <v>0</v>
      </c>
      <c r="AP5" s="12">
        <v>80</v>
      </c>
      <c r="AQ5" s="12">
        <v>3</v>
      </c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>
        <f t="shared" si="0"/>
        <v>42</v>
      </c>
      <c r="BK5" s="6">
        <f t="shared" si="1"/>
        <v>91.139285714285705</v>
      </c>
      <c r="BL5" s="12">
        <v>69</v>
      </c>
      <c r="BM5" s="12">
        <v>95</v>
      </c>
      <c r="BN5" s="41">
        <v>82</v>
      </c>
    </row>
    <row r="6" spans="1:66" s="11" customFormat="1" ht="17.45" customHeight="1" x14ac:dyDescent="0.2">
      <c r="A6" s="12">
        <v>5</v>
      </c>
      <c r="B6" s="12">
        <v>2019111981</v>
      </c>
      <c r="C6" s="12" t="s">
        <v>380</v>
      </c>
      <c r="D6" s="12" t="s">
        <v>13</v>
      </c>
      <c r="E6" s="12" t="s">
        <v>381</v>
      </c>
      <c r="F6" s="12">
        <v>93</v>
      </c>
      <c r="G6" s="12">
        <v>4</v>
      </c>
      <c r="H6" s="12">
        <v>90</v>
      </c>
      <c r="I6" s="12">
        <v>3</v>
      </c>
      <c r="J6" s="12">
        <v>95</v>
      </c>
      <c r="K6" s="12">
        <v>0</v>
      </c>
      <c r="L6" s="12">
        <v>88</v>
      </c>
      <c r="M6" s="12">
        <v>4</v>
      </c>
      <c r="N6" s="12">
        <v>82</v>
      </c>
      <c r="O6" s="12">
        <v>3</v>
      </c>
      <c r="P6" s="12">
        <v>85</v>
      </c>
      <c r="Q6" s="12">
        <v>2</v>
      </c>
      <c r="R6" s="12">
        <v>84</v>
      </c>
      <c r="S6" s="12">
        <v>4</v>
      </c>
      <c r="T6" s="12">
        <v>98</v>
      </c>
      <c r="U6" s="12">
        <v>3</v>
      </c>
      <c r="V6" s="12">
        <v>95</v>
      </c>
      <c r="W6" s="12">
        <v>3</v>
      </c>
      <c r="X6" s="12">
        <v>89</v>
      </c>
      <c r="Y6" s="12">
        <v>2</v>
      </c>
      <c r="Z6" s="12">
        <v>95</v>
      </c>
      <c r="AA6" s="12">
        <v>2</v>
      </c>
      <c r="AB6" s="12">
        <v>83</v>
      </c>
      <c r="AC6" s="12">
        <v>3</v>
      </c>
      <c r="AD6" s="12">
        <v>96</v>
      </c>
      <c r="AE6" s="12">
        <v>2</v>
      </c>
      <c r="AF6" s="12">
        <v>93</v>
      </c>
      <c r="AG6" s="12">
        <v>2</v>
      </c>
      <c r="AH6" s="12">
        <v>93</v>
      </c>
      <c r="AI6" s="12">
        <v>0</v>
      </c>
      <c r="AJ6" s="12">
        <v>96</v>
      </c>
      <c r="AK6" s="12">
        <v>2</v>
      </c>
      <c r="AL6" s="12">
        <v>95</v>
      </c>
      <c r="AM6" s="12">
        <v>2</v>
      </c>
      <c r="AN6" s="12">
        <v>0</v>
      </c>
      <c r="AO6" s="12">
        <v>0</v>
      </c>
      <c r="AP6" s="12">
        <v>96</v>
      </c>
      <c r="AQ6" s="12">
        <v>3</v>
      </c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>
        <f t="shared" si="0"/>
        <v>44</v>
      </c>
      <c r="BK6" s="6">
        <f t="shared" si="1"/>
        <v>90.681818181818187</v>
      </c>
      <c r="BL6" s="12">
        <v>80</v>
      </c>
      <c r="BM6" s="12">
        <v>80</v>
      </c>
      <c r="BN6" s="41">
        <v>80</v>
      </c>
    </row>
    <row r="7" spans="1:66" s="11" customFormat="1" ht="17.45" customHeight="1" x14ac:dyDescent="0.2">
      <c r="A7" s="12">
        <v>6</v>
      </c>
      <c r="B7" s="12">
        <v>2019111893</v>
      </c>
      <c r="C7" s="12" t="s">
        <v>385</v>
      </c>
      <c r="D7" s="12" t="s">
        <v>13</v>
      </c>
      <c r="E7" s="12" t="s">
        <v>377</v>
      </c>
      <c r="F7" s="12">
        <v>95</v>
      </c>
      <c r="G7" s="12">
        <v>4</v>
      </c>
      <c r="H7" s="12">
        <v>82</v>
      </c>
      <c r="I7" s="12">
        <v>3</v>
      </c>
      <c r="J7" s="12">
        <v>93.9</v>
      </c>
      <c r="K7" s="12">
        <v>0</v>
      </c>
      <c r="L7" s="12">
        <v>80</v>
      </c>
      <c r="M7" s="12">
        <v>4</v>
      </c>
      <c r="N7" s="12">
        <v>95</v>
      </c>
      <c r="O7" s="12">
        <v>3</v>
      </c>
      <c r="P7" s="12">
        <v>84</v>
      </c>
      <c r="Q7" s="12">
        <v>2</v>
      </c>
      <c r="R7" s="12">
        <v>88</v>
      </c>
      <c r="S7" s="12">
        <v>4</v>
      </c>
      <c r="T7" s="12">
        <v>95</v>
      </c>
      <c r="U7" s="12">
        <v>3</v>
      </c>
      <c r="V7" s="12">
        <v>92</v>
      </c>
      <c r="W7" s="12">
        <v>3</v>
      </c>
      <c r="X7" s="12">
        <v>88</v>
      </c>
      <c r="Y7" s="12">
        <v>2</v>
      </c>
      <c r="Z7" s="12">
        <v>96</v>
      </c>
      <c r="AA7" s="12">
        <v>2</v>
      </c>
      <c r="AB7" s="12">
        <v>92.3</v>
      </c>
      <c r="AC7" s="12">
        <v>3</v>
      </c>
      <c r="AD7" s="12">
        <v>95</v>
      </c>
      <c r="AE7" s="12">
        <v>2</v>
      </c>
      <c r="AF7" s="12">
        <v>84</v>
      </c>
      <c r="AG7" s="12">
        <v>2</v>
      </c>
      <c r="AH7" s="12">
        <v>93</v>
      </c>
      <c r="AI7" s="12">
        <v>0</v>
      </c>
      <c r="AJ7" s="12">
        <v>96</v>
      </c>
      <c r="AK7" s="12">
        <v>2</v>
      </c>
      <c r="AL7" s="12">
        <v>0</v>
      </c>
      <c r="AM7" s="12">
        <v>0</v>
      </c>
      <c r="AN7" s="12">
        <v>0</v>
      </c>
      <c r="AO7" s="12">
        <v>0</v>
      </c>
      <c r="AP7" s="12">
        <v>92</v>
      </c>
      <c r="AQ7" s="12">
        <v>3</v>
      </c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>
        <f t="shared" si="0"/>
        <v>42</v>
      </c>
      <c r="BK7" s="6">
        <f t="shared" si="1"/>
        <v>90.069047619047623</v>
      </c>
      <c r="BL7" s="12">
        <v>86</v>
      </c>
      <c r="BM7" s="12">
        <v>89</v>
      </c>
      <c r="BN7" s="41">
        <v>87.5</v>
      </c>
    </row>
    <row r="8" spans="1:66" s="11" customFormat="1" ht="17.45" customHeight="1" x14ac:dyDescent="0.2">
      <c r="A8" s="12">
        <v>7</v>
      </c>
      <c r="B8" s="12">
        <v>2019111989</v>
      </c>
      <c r="C8" s="12" t="s">
        <v>383</v>
      </c>
      <c r="D8" s="12" t="s">
        <v>13</v>
      </c>
      <c r="E8" s="12" t="s">
        <v>381</v>
      </c>
      <c r="F8" s="12">
        <v>93</v>
      </c>
      <c r="G8" s="12">
        <v>4</v>
      </c>
      <c r="H8" s="12">
        <v>83</v>
      </c>
      <c r="I8" s="12">
        <v>3</v>
      </c>
      <c r="J8" s="12">
        <v>97</v>
      </c>
      <c r="K8" s="12">
        <v>0</v>
      </c>
      <c r="L8" s="12">
        <v>87</v>
      </c>
      <c r="M8" s="12">
        <v>4</v>
      </c>
      <c r="N8" s="12">
        <v>90</v>
      </c>
      <c r="O8" s="12">
        <v>3</v>
      </c>
      <c r="P8" s="12">
        <v>78</v>
      </c>
      <c r="Q8" s="12">
        <v>2</v>
      </c>
      <c r="R8" s="12">
        <v>92</v>
      </c>
      <c r="S8" s="12">
        <v>4</v>
      </c>
      <c r="T8" s="12">
        <v>91</v>
      </c>
      <c r="U8" s="12">
        <v>3</v>
      </c>
      <c r="V8" s="12">
        <v>99</v>
      </c>
      <c r="W8" s="12">
        <v>3</v>
      </c>
      <c r="X8" s="12">
        <v>91</v>
      </c>
      <c r="Y8" s="12">
        <v>2</v>
      </c>
      <c r="Z8" s="12">
        <v>92</v>
      </c>
      <c r="AA8" s="12">
        <v>2</v>
      </c>
      <c r="AB8" s="12">
        <v>92</v>
      </c>
      <c r="AC8" s="12">
        <v>3</v>
      </c>
      <c r="AD8" s="12">
        <v>95</v>
      </c>
      <c r="AE8" s="12">
        <v>2</v>
      </c>
      <c r="AF8" s="12">
        <v>85</v>
      </c>
      <c r="AG8" s="12">
        <v>2</v>
      </c>
      <c r="AH8" s="12">
        <v>93</v>
      </c>
      <c r="AI8" s="12">
        <v>0</v>
      </c>
      <c r="AJ8" s="12">
        <v>90</v>
      </c>
      <c r="AK8" s="12">
        <v>2</v>
      </c>
      <c r="AL8" s="12">
        <v>0</v>
      </c>
      <c r="AM8" s="12">
        <v>0</v>
      </c>
      <c r="AN8" s="12">
        <v>0</v>
      </c>
      <c r="AO8" s="12">
        <v>0</v>
      </c>
      <c r="AP8" s="12">
        <v>87</v>
      </c>
      <c r="AQ8" s="12">
        <v>3</v>
      </c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>
        <f t="shared" si="0"/>
        <v>42</v>
      </c>
      <c r="BK8" s="6">
        <f t="shared" si="1"/>
        <v>89.904761904761898</v>
      </c>
      <c r="BL8" s="12">
        <v>82</v>
      </c>
      <c r="BM8" s="12">
        <v>93</v>
      </c>
      <c r="BN8" s="41">
        <v>87.5</v>
      </c>
    </row>
    <row r="9" spans="1:66" s="11" customFormat="1" ht="17.45" customHeight="1" x14ac:dyDescent="0.2">
      <c r="A9" s="12">
        <v>8</v>
      </c>
      <c r="B9" s="12">
        <v>2019111822</v>
      </c>
      <c r="C9" s="12" t="s">
        <v>388</v>
      </c>
      <c r="D9" s="12" t="s">
        <v>13</v>
      </c>
      <c r="E9" s="12" t="s">
        <v>377</v>
      </c>
      <c r="F9" s="12">
        <v>83</v>
      </c>
      <c r="G9" s="12">
        <v>4</v>
      </c>
      <c r="H9" s="12">
        <v>97</v>
      </c>
      <c r="I9" s="12">
        <v>3</v>
      </c>
      <c r="J9" s="12">
        <v>90</v>
      </c>
      <c r="K9" s="12">
        <v>0</v>
      </c>
      <c r="L9" s="12">
        <v>93</v>
      </c>
      <c r="M9" s="12">
        <v>4</v>
      </c>
      <c r="N9" s="12">
        <v>74</v>
      </c>
      <c r="O9" s="12">
        <v>3</v>
      </c>
      <c r="P9" s="12">
        <v>89</v>
      </c>
      <c r="Q9" s="12">
        <v>2</v>
      </c>
      <c r="R9" s="12">
        <v>75</v>
      </c>
      <c r="S9" s="12">
        <v>4</v>
      </c>
      <c r="T9" s="12">
        <v>93.5</v>
      </c>
      <c r="U9" s="12">
        <v>3</v>
      </c>
      <c r="V9" s="12">
        <v>91</v>
      </c>
      <c r="W9" s="12">
        <v>3</v>
      </c>
      <c r="X9" s="12">
        <v>83</v>
      </c>
      <c r="Y9" s="12">
        <v>2</v>
      </c>
      <c r="Z9" s="12">
        <v>93</v>
      </c>
      <c r="AA9" s="12">
        <v>2</v>
      </c>
      <c r="AB9" s="12">
        <v>90.9</v>
      </c>
      <c r="AC9" s="12">
        <v>3</v>
      </c>
      <c r="AD9" s="12">
        <v>95</v>
      </c>
      <c r="AE9" s="12">
        <v>2</v>
      </c>
      <c r="AF9" s="12">
        <v>0</v>
      </c>
      <c r="AG9" s="12">
        <v>0</v>
      </c>
      <c r="AH9" s="12">
        <v>89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98</v>
      </c>
      <c r="AO9" s="12">
        <v>2</v>
      </c>
      <c r="AP9" s="12">
        <v>95</v>
      </c>
      <c r="AQ9" s="12">
        <v>3</v>
      </c>
      <c r="AR9" s="12">
        <v>93</v>
      </c>
      <c r="AS9" s="12">
        <v>3</v>
      </c>
      <c r="AT9" s="12">
        <v>96</v>
      </c>
      <c r="AU9" s="12">
        <v>2</v>
      </c>
      <c r="AV9" s="12">
        <v>93</v>
      </c>
      <c r="AW9" s="12">
        <v>1</v>
      </c>
      <c r="AX9" s="12">
        <v>94</v>
      </c>
      <c r="AY9" s="12">
        <v>1</v>
      </c>
      <c r="AZ9" s="12">
        <v>91</v>
      </c>
      <c r="BA9" s="12">
        <v>4</v>
      </c>
      <c r="BB9" s="12">
        <v>92</v>
      </c>
      <c r="BC9" s="12">
        <v>1</v>
      </c>
      <c r="BD9" s="12"/>
      <c r="BE9" s="12"/>
      <c r="BF9" s="12"/>
      <c r="BG9" s="12"/>
      <c r="BH9" s="12"/>
      <c r="BI9" s="12"/>
      <c r="BJ9" s="12">
        <f t="shared" si="0"/>
        <v>52</v>
      </c>
      <c r="BK9" s="6">
        <f t="shared" si="1"/>
        <v>89.580769230769221</v>
      </c>
      <c r="BL9" s="12">
        <v>87</v>
      </c>
      <c r="BM9" s="12">
        <v>95</v>
      </c>
      <c r="BN9" s="41">
        <v>91</v>
      </c>
    </row>
    <row r="10" spans="1:66" s="11" customFormat="1" ht="17.45" customHeight="1" x14ac:dyDescent="0.2">
      <c r="A10" s="12">
        <v>9</v>
      </c>
      <c r="B10" s="12">
        <v>2019113483</v>
      </c>
      <c r="C10" s="12" t="s">
        <v>392</v>
      </c>
      <c r="D10" s="12" t="s">
        <v>13</v>
      </c>
      <c r="E10" s="12" t="s">
        <v>377</v>
      </c>
      <c r="F10" s="12">
        <v>95</v>
      </c>
      <c r="G10" s="12">
        <v>4</v>
      </c>
      <c r="H10" s="12">
        <v>73</v>
      </c>
      <c r="I10" s="12">
        <v>3</v>
      </c>
      <c r="J10" s="12">
        <v>90</v>
      </c>
      <c r="K10" s="12">
        <v>0</v>
      </c>
      <c r="L10" s="12">
        <v>89</v>
      </c>
      <c r="M10" s="12">
        <v>4</v>
      </c>
      <c r="N10" s="12">
        <v>85</v>
      </c>
      <c r="O10" s="12">
        <v>3</v>
      </c>
      <c r="P10" s="12">
        <v>86</v>
      </c>
      <c r="Q10" s="12">
        <v>2</v>
      </c>
      <c r="R10" s="12">
        <v>76</v>
      </c>
      <c r="S10" s="12">
        <v>4</v>
      </c>
      <c r="T10" s="12">
        <v>94.7</v>
      </c>
      <c r="U10" s="12">
        <v>3</v>
      </c>
      <c r="V10" s="12">
        <v>94</v>
      </c>
      <c r="W10" s="12">
        <v>3</v>
      </c>
      <c r="X10" s="12">
        <v>93</v>
      </c>
      <c r="Y10" s="12">
        <v>2</v>
      </c>
      <c r="Z10" s="12">
        <v>94</v>
      </c>
      <c r="AA10" s="12">
        <v>2</v>
      </c>
      <c r="AB10" s="12">
        <v>91.6</v>
      </c>
      <c r="AC10" s="12">
        <v>3</v>
      </c>
      <c r="AD10" s="12">
        <v>95</v>
      </c>
      <c r="AE10" s="12">
        <v>2</v>
      </c>
      <c r="AF10" s="12">
        <v>87</v>
      </c>
      <c r="AG10" s="12">
        <v>2</v>
      </c>
      <c r="AH10" s="12">
        <v>93</v>
      </c>
      <c r="AI10" s="12">
        <v>0</v>
      </c>
      <c r="AJ10" s="12">
        <v>95</v>
      </c>
      <c r="AK10" s="12">
        <v>2</v>
      </c>
      <c r="AL10" s="12">
        <v>0</v>
      </c>
      <c r="AM10" s="12">
        <v>0</v>
      </c>
      <c r="AN10" s="12">
        <v>95</v>
      </c>
      <c r="AO10" s="12">
        <v>2</v>
      </c>
      <c r="AP10" s="12">
        <v>95</v>
      </c>
      <c r="AQ10" s="12">
        <v>3</v>
      </c>
      <c r="AR10" s="12">
        <v>92</v>
      </c>
      <c r="AS10" s="12">
        <v>2</v>
      </c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>
        <f t="shared" si="0"/>
        <v>46</v>
      </c>
      <c r="BK10" s="6">
        <f t="shared" si="1"/>
        <v>89.432608695652164</v>
      </c>
      <c r="BL10" s="12">
        <v>73</v>
      </c>
      <c r="BM10" s="12">
        <v>99</v>
      </c>
      <c r="BN10" s="41">
        <v>86</v>
      </c>
    </row>
    <row r="11" spans="1:66" s="11" customFormat="1" ht="17.45" customHeight="1" x14ac:dyDescent="0.2">
      <c r="A11" s="12">
        <v>10</v>
      </c>
      <c r="B11" s="12">
        <v>2019111844</v>
      </c>
      <c r="C11" s="12" t="s">
        <v>384</v>
      </c>
      <c r="D11" s="12" t="s">
        <v>13</v>
      </c>
      <c r="E11" s="12" t="s">
        <v>377</v>
      </c>
      <c r="F11" s="12">
        <v>89</v>
      </c>
      <c r="G11" s="12">
        <v>4</v>
      </c>
      <c r="H11" s="12">
        <v>75</v>
      </c>
      <c r="I11" s="12">
        <v>3</v>
      </c>
      <c r="J11" s="12">
        <v>83</v>
      </c>
      <c r="K11" s="12">
        <v>0</v>
      </c>
      <c r="L11" s="12">
        <v>85</v>
      </c>
      <c r="M11" s="12">
        <v>4</v>
      </c>
      <c r="N11" s="12">
        <v>97</v>
      </c>
      <c r="O11" s="12">
        <v>3</v>
      </c>
      <c r="P11" s="12">
        <v>87</v>
      </c>
      <c r="Q11" s="12">
        <v>2</v>
      </c>
      <c r="R11" s="12">
        <v>91</v>
      </c>
      <c r="S11" s="12">
        <v>4</v>
      </c>
      <c r="T11" s="12">
        <v>96</v>
      </c>
      <c r="U11" s="12">
        <v>3</v>
      </c>
      <c r="V11" s="12">
        <v>94</v>
      </c>
      <c r="W11" s="12">
        <v>3</v>
      </c>
      <c r="X11" s="12">
        <v>89</v>
      </c>
      <c r="Y11" s="12">
        <v>2</v>
      </c>
      <c r="Z11" s="12">
        <v>94</v>
      </c>
      <c r="AA11" s="12">
        <v>2</v>
      </c>
      <c r="AB11" s="12">
        <v>95.8</v>
      </c>
      <c r="AC11" s="12">
        <v>3</v>
      </c>
      <c r="AD11" s="12">
        <v>94</v>
      </c>
      <c r="AE11" s="12">
        <v>2</v>
      </c>
      <c r="AF11" s="12">
        <v>78</v>
      </c>
      <c r="AG11" s="12">
        <v>2</v>
      </c>
      <c r="AH11" s="12">
        <v>93</v>
      </c>
      <c r="AI11" s="12">
        <v>0</v>
      </c>
      <c r="AJ11" s="12">
        <v>95</v>
      </c>
      <c r="AK11" s="12">
        <v>2</v>
      </c>
      <c r="AL11" s="12">
        <v>0</v>
      </c>
      <c r="AM11" s="12">
        <v>0</v>
      </c>
      <c r="AN11" s="12">
        <v>0</v>
      </c>
      <c r="AO11" s="12">
        <v>0</v>
      </c>
      <c r="AP11" s="12">
        <v>81</v>
      </c>
      <c r="AQ11" s="12">
        <v>3</v>
      </c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>
        <f t="shared" si="0"/>
        <v>42</v>
      </c>
      <c r="BK11" s="6">
        <f t="shared" si="1"/>
        <v>89.295238095238091</v>
      </c>
      <c r="BL11" s="12">
        <v>78</v>
      </c>
      <c r="BM11" s="12">
        <v>90.6</v>
      </c>
      <c r="BN11" s="41">
        <v>84.3</v>
      </c>
    </row>
    <row r="12" spans="1:66" s="11" customFormat="1" ht="17.45" customHeight="1" x14ac:dyDescent="0.2">
      <c r="A12" s="12">
        <v>11</v>
      </c>
      <c r="B12" s="12">
        <v>2019111872</v>
      </c>
      <c r="C12" s="12" t="s">
        <v>390</v>
      </c>
      <c r="D12" s="12" t="s">
        <v>13</v>
      </c>
      <c r="E12" s="12" t="s">
        <v>377</v>
      </c>
      <c r="F12" s="12">
        <v>95</v>
      </c>
      <c r="G12" s="12">
        <v>4</v>
      </c>
      <c r="H12" s="12">
        <v>73</v>
      </c>
      <c r="I12" s="12">
        <v>3</v>
      </c>
      <c r="J12" s="12">
        <v>92</v>
      </c>
      <c r="K12" s="12">
        <v>0</v>
      </c>
      <c r="L12" s="12">
        <v>91</v>
      </c>
      <c r="M12" s="12">
        <v>4</v>
      </c>
      <c r="N12" s="12">
        <v>91</v>
      </c>
      <c r="O12" s="12">
        <v>3</v>
      </c>
      <c r="P12" s="12">
        <v>92</v>
      </c>
      <c r="Q12" s="12">
        <v>2</v>
      </c>
      <c r="R12" s="12">
        <v>89</v>
      </c>
      <c r="S12" s="12">
        <v>4</v>
      </c>
      <c r="T12" s="12">
        <v>92</v>
      </c>
      <c r="U12" s="12">
        <v>3</v>
      </c>
      <c r="V12" s="12">
        <v>88</v>
      </c>
      <c r="W12" s="12">
        <v>3</v>
      </c>
      <c r="X12" s="12">
        <v>83</v>
      </c>
      <c r="Y12" s="12">
        <v>2</v>
      </c>
      <c r="Z12" s="12">
        <v>95</v>
      </c>
      <c r="AA12" s="12">
        <v>2</v>
      </c>
      <c r="AB12" s="12">
        <v>91.6</v>
      </c>
      <c r="AC12" s="12">
        <v>3</v>
      </c>
      <c r="AD12" s="12">
        <v>93</v>
      </c>
      <c r="AE12" s="12">
        <v>2</v>
      </c>
      <c r="AF12" s="12">
        <v>79</v>
      </c>
      <c r="AG12" s="12">
        <v>2</v>
      </c>
      <c r="AH12" s="12">
        <v>93</v>
      </c>
      <c r="AI12" s="12">
        <v>0</v>
      </c>
      <c r="AJ12" s="12">
        <v>93</v>
      </c>
      <c r="AK12" s="12">
        <v>2</v>
      </c>
      <c r="AL12" s="12">
        <v>0</v>
      </c>
      <c r="AM12" s="12">
        <v>0</v>
      </c>
      <c r="AN12" s="12">
        <v>0</v>
      </c>
      <c r="AO12" s="12">
        <v>0</v>
      </c>
      <c r="AP12" s="12">
        <v>89</v>
      </c>
      <c r="AQ12" s="12">
        <v>3</v>
      </c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>
        <f t="shared" si="0"/>
        <v>42</v>
      </c>
      <c r="BK12" s="6">
        <f t="shared" si="1"/>
        <v>89.138095238095246</v>
      </c>
      <c r="BL12" s="12">
        <v>91</v>
      </c>
      <c r="BM12" s="12">
        <v>92.5</v>
      </c>
      <c r="BN12" s="41">
        <v>91.75</v>
      </c>
    </row>
    <row r="13" spans="1:66" s="11" customFormat="1" ht="17.45" customHeight="1" x14ac:dyDescent="0.2">
      <c r="A13" s="12">
        <v>12</v>
      </c>
      <c r="B13" s="12">
        <v>2019111786</v>
      </c>
      <c r="C13" s="12" t="s">
        <v>389</v>
      </c>
      <c r="D13" s="12" t="s">
        <v>13</v>
      </c>
      <c r="E13" s="12" t="s">
        <v>377</v>
      </c>
      <c r="F13" s="12">
        <v>84</v>
      </c>
      <c r="G13" s="12">
        <v>4</v>
      </c>
      <c r="H13" s="12">
        <v>78</v>
      </c>
      <c r="I13" s="12">
        <v>3</v>
      </c>
      <c r="J13" s="12">
        <v>97</v>
      </c>
      <c r="K13" s="12">
        <v>0</v>
      </c>
      <c r="L13" s="12">
        <v>91</v>
      </c>
      <c r="M13" s="12">
        <v>4</v>
      </c>
      <c r="N13" s="12">
        <v>91</v>
      </c>
      <c r="O13" s="12">
        <v>3</v>
      </c>
      <c r="P13" s="12">
        <v>91</v>
      </c>
      <c r="Q13" s="12">
        <v>2</v>
      </c>
      <c r="R13" s="12">
        <v>85</v>
      </c>
      <c r="S13" s="12">
        <v>4</v>
      </c>
      <c r="T13" s="12">
        <v>96</v>
      </c>
      <c r="U13" s="12">
        <v>3</v>
      </c>
      <c r="V13" s="12">
        <v>94</v>
      </c>
      <c r="W13" s="12">
        <v>3</v>
      </c>
      <c r="X13" s="12">
        <v>96</v>
      </c>
      <c r="Y13" s="12">
        <v>2</v>
      </c>
      <c r="Z13" s="12">
        <v>93</v>
      </c>
      <c r="AA13" s="12">
        <v>2</v>
      </c>
      <c r="AB13" s="12">
        <v>87.4</v>
      </c>
      <c r="AC13" s="12">
        <v>3</v>
      </c>
      <c r="AD13" s="12">
        <v>94</v>
      </c>
      <c r="AE13" s="12">
        <v>2</v>
      </c>
      <c r="AF13" s="12">
        <v>80</v>
      </c>
      <c r="AG13" s="12">
        <v>2</v>
      </c>
      <c r="AH13" s="12">
        <v>93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95</v>
      </c>
      <c r="AO13" s="12">
        <v>2</v>
      </c>
      <c r="AP13" s="12">
        <v>88</v>
      </c>
      <c r="AQ13" s="12">
        <v>3</v>
      </c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>
        <f t="shared" si="0"/>
        <v>42</v>
      </c>
      <c r="BK13" s="6">
        <f t="shared" si="1"/>
        <v>89.076190476190476</v>
      </c>
      <c r="BL13" s="12">
        <v>86</v>
      </c>
      <c r="BM13" s="12">
        <v>92.5</v>
      </c>
      <c r="BN13" s="41">
        <v>89.25</v>
      </c>
    </row>
    <row r="14" spans="1:66" s="11" customFormat="1" ht="17.45" customHeight="1" x14ac:dyDescent="0.2">
      <c r="A14" s="12">
        <v>13</v>
      </c>
      <c r="B14" s="12">
        <v>2019111840</v>
      </c>
      <c r="C14" s="12" t="s">
        <v>386</v>
      </c>
      <c r="D14" s="12" t="s">
        <v>13</v>
      </c>
      <c r="E14" s="12" t="s">
        <v>377</v>
      </c>
      <c r="F14" s="12">
        <v>84</v>
      </c>
      <c r="G14" s="12">
        <v>4</v>
      </c>
      <c r="H14" s="12">
        <v>79</v>
      </c>
      <c r="I14" s="12">
        <v>3</v>
      </c>
      <c r="J14" s="12">
        <v>90</v>
      </c>
      <c r="K14" s="12">
        <v>0</v>
      </c>
      <c r="L14" s="12">
        <v>96</v>
      </c>
      <c r="M14" s="12">
        <v>4</v>
      </c>
      <c r="N14" s="12">
        <v>91</v>
      </c>
      <c r="O14" s="12">
        <v>3</v>
      </c>
      <c r="P14" s="12">
        <v>86</v>
      </c>
      <c r="Q14" s="12">
        <v>2</v>
      </c>
      <c r="R14" s="12">
        <v>87</v>
      </c>
      <c r="S14" s="12">
        <v>4</v>
      </c>
      <c r="T14" s="12">
        <v>98</v>
      </c>
      <c r="U14" s="12">
        <v>3</v>
      </c>
      <c r="V14" s="12">
        <v>94</v>
      </c>
      <c r="W14" s="12">
        <v>3</v>
      </c>
      <c r="X14" s="12">
        <v>79</v>
      </c>
      <c r="Y14" s="12">
        <v>2</v>
      </c>
      <c r="Z14" s="12">
        <v>93</v>
      </c>
      <c r="AA14" s="12">
        <v>2</v>
      </c>
      <c r="AB14" s="12">
        <v>93.7</v>
      </c>
      <c r="AC14" s="12">
        <v>3</v>
      </c>
      <c r="AD14" s="12">
        <v>94</v>
      </c>
      <c r="AE14" s="12">
        <v>2</v>
      </c>
      <c r="AF14" s="12">
        <v>89</v>
      </c>
      <c r="AG14" s="12">
        <v>2</v>
      </c>
      <c r="AH14" s="12">
        <v>93</v>
      </c>
      <c r="AI14" s="12">
        <v>0</v>
      </c>
      <c r="AJ14" s="12">
        <v>92</v>
      </c>
      <c r="AK14" s="12">
        <v>2</v>
      </c>
      <c r="AL14" s="12">
        <v>0</v>
      </c>
      <c r="AM14" s="12">
        <v>0</v>
      </c>
      <c r="AN14" s="12">
        <v>0</v>
      </c>
      <c r="AO14" s="12">
        <v>0</v>
      </c>
      <c r="AP14" s="12">
        <v>79</v>
      </c>
      <c r="AQ14" s="12">
        <v>3</v>
      </c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>
        <f t="shared" si="0"/>
        <v>42</v>
      </c>
      <c r="BK14" s="6">
        <f t="shared" si="1"/>
        <v>89.002380952380946</v>
      </c>
      <c r="BL14" s="12">
        <v>78</v>
      </c>
      <c r="BM14" s="12">
        <v>89.5</v>
      </c>
      <c r="BN14" s="41">
        <v>83.75</v>
      </c>
    </row>
    <row r="15" spans="1:66" s="11" customFormat="1" ht="17.45" customHeight="1" x14ac:dyDescent="0.2">
      <c r="A15" s="12">
        <v>14</v>
      </c>
      <c r="B15" s="12">
        <v>2019111261</v>
      </c>
      <c r="C15" s="12" t="s">
        <v>387</v>
      </c>
      <c r="D15" s="12" t="s">
        <v>13</v>
      </c>
      <c r="E15" s="12" t="s">
        <v>375</v>
      </c>
      <c r="F15" s="12">
        <v>88</v>
      </c>
      <c r="G15" s="12">
        <v>4</v>
      </c>
      <c r="H15" s="12">
        <v>85</v>
      </c>
      <c r="I15" s="12">
        <v>3</v>
      </c>
      <c r="J15" s="12">
        <v>88</v>
      </c>
      <c r="K15" s="12">
        <v>0</v>
      </c>
      <c r="L15" s="12">
        <v>95</v>
      </c>
      <c r="M15" s="12">
        <v>4</v>
      </c>
      <c r="N15" s="12">
        <v>91</v>
      </c>
      <c r="O15" s="12">
        <v>3</v>
      </c>
      <c r="P15" s="12">
        <v>83</v>
      </c>
      <c r="Q15" s="12">
        <v>2</v>
      </c>
      <c r="R15" s="12">
        <v>80</v>
      </c>
      <c r="S15" s="12">
        <v>4</v>
      </c>
      <c r="T15" s="12">
        <v>94.7</v>
      </c>
      <c r="U15" s="12">
        <v>3</v>
      </c>
      <c r="V15" s="12">
        <v>96</v>
      </c>
      <c r="W15" s="12">
        <v>3</v>
      </c>
      <c r="X15" s="12">
        <v>89</v>
      </c>
      <c r="Y15" s="12">
        <v>2</v>
      </c>
      <c r="Z15" s="12">
        <v>98</v>
      </c>
      <c r="AA15" s="12">
        <v>2</v>
      </c>
      <c r="AB15" s="12">
        <v>84.95</v>
      </c>
      <c r="AC15" s="12">
        <v>3</v>
      </c>
      <c r="AD15" s="12">
        <v>92</v>
      </c>
      <c r="AE15" s="12">
        <v>2</v>
      </c>
      <c r="AF15" s="12">
        <v>86</v>
      </c>
      <c r="AG15" s="12">
        <v>2</v>
      </c>
      <c r="AH15" s="12">
        <v>93</v>
      </c>
      <c r="AI15" s="12">
        <v>0</v>
      </c>
      <c r="AJ15" s="12">
        <v>97</v>
      </c>
      <c r="AK15" s="12">
        <v>2</v>
      </c>
      <c r="AL15" s="12">
        <v>82</v>
      </c>
      <c r="AM15" s="12">
        <v>2</v>
      </c>
      <c r="AN15" s="12">
        <v>0</v>
      </c>
      <c r="AO15" s="12">
        <v>0</v>
      </c>
      <c r="AP15" s="12">
        <v>85</v>
      </c>
      <c r="AQ15" s="12">
        <v>3</v>
      </c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>
        <f t="shared" si="0"/>
        <v>44</v>
      </c>
      <c r="BK15" s="6">
        <f t="shared" si="1"/>
        <v>88.998863636363637</v>
      </c>
      <c r="BL15" s="12">
        <v>84</v>
      </c>
      <c r="BM15" s="12">
        <v>94</v>
      </c>
      <c r="BN15" s="41">
        <v>89</v>
      </c>
    </row>
    <row r="16" spans="1:66" s="11" customFormat="1" ht="17.45" customHeight="1" x14ac:dyDescent="0.2">
      <c r="A16" s="12">
        <v>15</v>
      </c>
      <c r="B16" s="12">
        <v>2019111928</v>
      </c>
      <c r="C16" s="12" t="s">
        <v>391</v>
      </c>
      <c r="D16" s="12" t="s">
        <v>13</v>
      </c>
      <c r="E16" s="12" t="s">
        <v>381</v>
      </c>
      <c r="F16" s="12">
        <v>95</v>
      </c>
      <c r="G16" s="12">
        <v>4</v>
      </c>
      <c r="H16" s="12">
        <v>79</v>
      </c>
      <c r="I16" s="12">
        <v>3</v>
      </c>
      <c r="J16" s="12">
        <v>85</v>
      </c>
      <c r="K16" s="12">
        <v>0</v>
      </c>
      <c r="L16" s="12">
        <v>89</v>
      </c>
      <c r="M16" s="12">
        <v>4</v>
      </c>
      <c r="N16" s="12">
        <v>88</v>
      </c>
      <c r="O16" s="12">
        <v>3</v>
      </c>
      <c r="P16" s="12">
        <v>81</v>
      </c>
      <c r="Q16" s="12">
        <v>2</v>
      </c>
      <c r="R16" s="12">
        <v>88</v>
      </c>
      <c r="S16" s="12">
        <v>4</v>
      </c>
      <c r="T16" s="12">
        <v>91</v>
      </c>
      <c r="U16" s="12">
        <v>3</v>
      </c>
      <c r="V16" s="12">
        <v>95</v>
      </c>
      <c r="W16" s="12">
        <v>3</v>
      </c>
      <c r="X16" s="12">
        <v>90.4</v>
      </c>
      <c r="Y16" s="12">
        <v>2</v>
      </c>
      <c r="Z16" s="12">
        <v>97</v>
      </c>
      <c r="AA16" s="12">
        <v>2</v>
      </c>
      <c r="AB16" s="12">
        <v>91</v>
      </c>
      <c r="AC16" s="12">
        <v>3</v>
      </c>
      <c r="AD16" s="12">
        <v>95</v>
      </c>
      <c r="AE16" s="12">
        <v>2</v>
      </c>
      <c r="AF16" s="12">
        <v>74</v>
      </c>
      <c r="AG16" s="12">
        <v>2</v>
      </c>
      <c r="AH16" s="12">
        <v>93</v>
      </c>
      <c r="AI16" s="12">
        <v>0</v>
      </c>
      <c r="AJ16" s="12">
        <v>91</v>
      </c>
      <c r="AK16" s="12">
        <v>2</v>
      </c>
      <c r="AL16" s="12">
        <v>0</v>
      </c>
      <c r="AM16" s="12">
        <v>0</v>
      </c>
      <c r="AN16" s="12">
        <v>0</v>
      </c>
      <c r="AO16" s="12">
        <v>0</v>
      </c>
      <c r="AP16" s="12">
        <v>82</v>
      </c>
      <c r="AQ16" s="12">
        <v>3</v>
      </c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>
        <f t="shared" si="0"/>
        <v>42</v>
      </c>
      <c r="BK16" s="6">
        <f t="shared" si="1"/>
        <v>88.638095238095246</v>
      </c>
      <c r="BL16" s="12">
        <v>85</v>
      </c>
      <c r="BM16" s="12">
        <v>84.6</v>
      </c>
      <c r="BN16" s="41">
        <v>84.8</v>
      </c>
    </row>
    <row r="17" spans="1:66" s="11" customFormat="1" ht="17.45" customHeight="1" x14ac:dyDescent="0.2">
      <c r="A17" s="12">
        <v>16</v>
      </c>
      <c r="B17" s="12">
        <v>2019110631</v>
      </c>
      <c r="C17" s="12" t="s">
        <v>382</v>
      </c>
      <c r="D17" s="12" t="s">
        <v>12</v>
      </c>
      <c r="E17" s="12" t="s">
        <v>381</v>
      </c>
      <c r="F17" s="12">
        <v>94</v>
      </c>
      <c r="G17" s="12">
        <v>4</v>
      </c>
      <c r="H17" s="12">
        <v>83</v>
      </c>
      <c r="I17" s="12">
        <v>3</v>
      </c>
      <c r="J17" s="12">
        <v>95</v>
      </c>
      <c r="K17" s="12">
        <v>0</v>
      </c>
      <c r="L17" s="12">
        <v>88</v>
      </c>
      <c r="M17" s="12">
        <v>4</v>
      </c>
      <c r="N17" s="12">
        <v>99</v>
      </c>
      <c r="O17" s="12">
        <v>3</v>
      </c>
      <c r="P17" s="12">
        <v>82</v>
      </c>
      <c r="Q17" s="12">
        <v>2</v>
      </c>
      <c r="R17" s="12">
        <v>84</v>
      </c>
      <c r="S17" s="12">
        <v>4</v>
      </c>
      <c r="T17" s="12">
        <v>97</v>
      </c>
      <c r="U17" s="12">
        <v>3</v>
      </c>
      <c r="V17" s="12">
        <v>94</v>
      </c>
      <c r="W17" s="12">
        <v>3</v>
      </c>
      <c r="X17" s="12">
        <v>83.9</v>
      </c>
      <c r="Y17" s="12">
        <v>2</v>
      </c>
      <c r="Z17" s="12">
        <v>93</v>
      </c>
      <c r="AA17" s="12">
        <v>2</v>
      </c>
      <c r="AB17" s="12">
        <v>93</v>
      </c>
      <c r="AC17" s="12">
        <v>3</v>
      </c>
      <c r="AD17" s="12">
        <v>95</v>
      </c>
      <c r="AE17" s="12">
        <v>2</v>
      </c>
      <c r="AF17" s="12">
        <v>91</v>
      </c>
      <c r="AG17" s="12">
        <v>2</v>
      </c>
      <c r="AH17" s="12">
        <v>93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94</v>
      </c>
      <c r="AO17" s="12">
        <v>2</v>
      </c>
      <c r="AP17" s="12">
        <v>67</v>
      </c>
      <c r="AQ17" s="12">
        <v>3</v>
      </c>
      <c r="AR17" s="12">
        <v>79</v>
      </c>
      <c r="AS17" s="12">
        <v>2</v>
      </c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>
        <f t="shared" si="0"/>
        <v>44</v>
      </c>
      <c r="BK17" s="6">
        <f t="shared" si="1"/>
        <v>88.609090909090909</v>
      </c>
      <c r="BL17" s="12">
        <v>90</v>
      </c>
      <c r="BM17" s="12">
        <v>78</v>
      </c>
      <c r="BN17" s="41">
        <v>84</v>
      </c>
    </row>
    <row r="18" spans="1:66" s="11" customFormat="1" ht="17.45" customHeight="1" x14ac:dyDescent="0.2">
      <c r="A18" s="12">
        <v>17</v>
      </c>
      <c r="B18" s="12">
        <v>2019111734</v>
      </c>
      <c r="C18" s="12" t="s">
        <v>393</v>
      </c>
      <c r="D18" s="12" t="s">
        <v>13</v>
      </c>
      <c r="E18" s="12" t="s">
        <v>375</v>
      </c>
      <c r="F18" s="12">
        <v>89</v>
      </c>
      <c r="G18" s="12">
        <v>4</v>
      </c>
      <c r="H18" s="12">
        <v>84</v>
      </c>
      <c r="I18" s="12">
        <v>3</v>
      </c>
      <c r="J18" s="12">
        <v>92</v>
      </c>
      <c r="K18" s="12">
        <v>0</v>
      </c>
      <c r="L18" s="12">
        <v>82</v>
      </c>
      <c r="M18" s="12">
        <v>4</v>
      </c>
      <c r="N18" s="12">
        <v>95</v>
      </c>
      <c r="O18" s="12">
        <v>3</v>
      </c>
      <c r="P18" s="12">
        <v>93</v>
      </c>
      <c r="Q18" s="12">
        <v>2</v>
      </c>
      <c r="R18" s="12">
        <v>74</v>
      </c>
      <c r="S18" s="12">
        <v>4</v>
      </c>
      <c r="T18" s="12">
        <v>92.5</v>
      </c>
      <c r="U18" s="12">
        <v>3</v>
      </c>
      <c r="V18" s="12">
        <v>91</v>
      </c>
      <c r="W18" s="12">
        <v>3</v>
      </c>
      <c r="X18" s="12">
        <v>93</v>
      </c>
      <c r="Y18" s="12">
        <v>2</v>
      </c>
      <c r="Z18" s="12">
        <v>93</v>
      </c>
      <c r="AA18" s="12">
        <v>2</v>
      </c>
      <c r="AB18" s="12">
        <v>87.1</v>
      </c>
      <c r="AC18" s="12">
        <v>3</v>
      </c>
      <c r="AD18" s="12">
        <v>96</v>
      </c>
      <c r="AE18" s="12">
        <v>2</v>
      </c>
      <c r="AF18" s="12">
        <v>84</v>
      </c>
      <c r="AG18" s="12">
        <v>2</v>
      </c>
      <c r="AH18" s="12">
        <v>87</v>
      </c>
      <c r="AI18" s="12">
        <v>0</v>
      </c>
      <c r="AJ18" s="12">
        <v>94</v>
      </c>
      <c r="AK18" s="12">
        <v>2</v>
      </c>
      <c r="AL18" s="12">
        <v>0</v>
      </c>
      <c r="AM18" s="12">
        <v>0</v>
      </c>
      <c r="AN18" s="12">
        <v>0</v>
      </c>
      <c r="AO18" s="12">
        <v>0</v>
      </c>
      <c r="AP18" s="12">
        <v>93</v>
      </c>
      <c r="AQ18" s="12">
        <v>3</v>
      </c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>
        <f t="shared" si="0"/>
        <v>42</v>
      </c>
      <c r="BK18" s="6">
        <f t="shared" si="1"/>
        <v>88.423809523809524</v>
      </c>
      <c r="BL18" s="12">
        <v>87</v>
      </c>
      <c r="BM18" s="12">
        <v>85.9</v>
      </c>
      <c r="BN18" s="41">
        <v>86.45</v>
      </c>
    </row>
    <row r="19" spans="1:66" s="11" customFormat="1" ht="17.45" customHeight="1" x14ac:dyDescent="0.2">
      <c r="A19" s="12">
        <v>18</v>
      </c>
      <c r="B19" s="12">
        <v>2019111730</v>
      </c>
      <c r="C19" s="12" t="s">
        <v>394</v>
      </c>
      <c r="D19" s="12" t="s">
        <v>12</v>
      </c>
      <c r="E19" s="12" t="s">
        <v>375</v>
      </c>
      <c r="F19" s="12">
        <v>81</v>
      </c>
      <c r="G19" s="12">
        <v>4</v>
      </c>
      <c r="H19" s="12">
        <v>83</v>
      </c>
      <c r="I19" s="12">
        <v>3</v>
      </c>
      <c r="J19" s="12">
        <v>92</v>
      </c>
      <c r="K19" s="12">
        <v>0</v>
      </c>
      <c r="L19" s="12">
        <v>92</v>
      </c>
      <c r="M19" s="12">
        <v>4</v>
      </c>
      <c r="N19" s="12">
        <v>90</v>
      </c>
      <c r="O19" s="12">
        <v>3</v>
      </c>
      <c r="P19" s="12">
        <v>86</v>
      </c>
      <c r="Q19" s="12">
        <v>2</v>
      </c>
      <c r="R19" s="12">
        <v>81</v>
      </c>
      <c r="S19" s="12">
        <v>4</v>
      </c>
      <c r="T19" s="12">
        <v>83.2</v>
      </c>
      <c r="U19" s="12">
        <v>3</v>
      </c>
      <c r="V19" s="12">
        <v>97</v>
      </c>
      <c r="W19" s="12">
        <v>3</v>
      </c>
      <c r="X19" s="12">
        <v>85</v>
      </c>
      <c r="Y19" s="12">
        <v>2</v>
      </c>
      <c r="Z19" s="12">
        <v>93</v>
      </c>
      <c r="AA19" s="12">
        <v>2</v>
      </c>
      <c r="AB19" s="12">
        <v>90.2</v>
      </c>
      <c r="AC19" s="12">
        <v>3</v>
      </c>
      <c r="AD19" s="12">
        <v>94</v>
      </c>
      <c r="AE19" s="12">
        <v>2</v>
      </c>
      <c r="AF19" s="12">
        <v>86</v>
      </c>
      <c r="AG19" s="12">
        <v>2</v>
      </c>
      <c r="AH19" s="12">
        <v>93</v>
      </c>
      <c r="AI19" s="12">
        <v>0</v>
      </c>
      <c r="AJ19" s="12">
        <v>97</v>
      </c>
      <c r="AK19" s="12">
        <v>2</v>
      </c>
      <c r="AL19" s="12">
        <v>0</v>
      </c>
      <c r="AM19" s="12">
        <v>0</v>
      </c>
      <c r="AN19" s="12">
        <v>0</v>
      </c>
      <c r="AO19" s="12">
        <v>0</v>
      </c>
      <c r="AP19" s="12">
        <v>88</v>
      </c>
      <c r="AQ19" s="12">
        <v>3</v>
      </c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>
        <f t="shared" si="0"/>
        <v>42</v>
      </c>
      <c r="BK19" s="6">
        <f t="shared" si="1"/>
        <v>87.909523809523805</v>
      </c>
      <c r="BL19" s="12">
        <v>85</v>
      </c>
      <c r="BM19" s="12">
        <v>73.2</v>
      </c>
      <c r="BN19" s="41">
        <v>79.099999999999994</v>
      </c>
    </row>
    <row r="20" spans="1:66" s="11" customFormat="1" ht="17.45" customHeight="1" x14ac:dyDescent="0.2">
      <c r="A20" s="12">
        <v>19</v>
      </c>
      <c r="B20" s="12">
        <v>2019111853</v>
      </c>
      <c r="C20" s="12" t="s">
        <v>395</v>
      </c>
      <c r="D20" s="12" t="s">
        <v>13</v>
      </c>
      <c r="E20" s="12" t="s">
        <v>377</v>
      </c>
      <c r="F20" s="12">
        <v>77</v>
      </c>
      <c r="G20" s="12">
        <v>4</v>
      </c>
      <c r="H20" s="12">
        <v>76</v>
      </c>
      <c r="I20" s="12">
        <v>3</v>
      </c>
      <c r="J20" s="12">
        <v>97</v>
      </c>
      <c r="K20" s="12">
        <v>0</v>
      </c>
      <c r="L20" s="12">
        <v>94</v>
      </c>
      <c r="M20" s="12">
        <v>4</v>
      </c>
      <c r="N20" s="12">
        <v>88</v>
      </c>
      <c r="O20" s="12">
        <v>3</v>
      </c>
      <c r="P20" s="12">
        <v>95</v>
      </c>
      <c r="Q20" s="12">
        <v>2</v>
      </c>
      <c r="R20" s="12">
        <v>87</v>
      </c>
      <c r="S20" s="12">
        <v>4</v>
      </c>
      <c r="T20" s="12">
        <v>90</v>
      </c>
      <c r="U20" s="12">
        <v>3</v>
      </c>
      <c r="V20" s="12">
        <v>92</v>
      </c>
      <c r="W20" s="12">
        <v>3</v>
      </c>
      <c r="X20" s="12">
        <v>87</v>
      </c>
      <c r="Y20" s="12">
        <v>2</v>
      </c>
      <c r="Z20" s="12">
        <v>93</v>
      </c>
      <c r="AA20" s="12">
        <v>2</v>
      </c>
      <c r="AB20" s="12">
        <v>83.1</v>
      </c>
      <c r="AC20" s="12">
        <v>3</v>
      </c>
      <c r="AD20" s="12">
        <v>95</v>
      </c>
      <c r="AE20" s="12">
        <v>2</v>
      </c>
      <c r="AF20" s="12">
        <v>82</v>
      </c>
      <c r="AG20" s="12">
        <v>2</v>
      </c>
      <c r="AH20" s="12">
        <v>93</v>
      </c>
      <c r="AI20" s="12">
        <v>0</v>
      </c>
      <c r="AJ20" s="12">
        <v>90</v>
      </c>
      <c r="AK20" s="12">
        <v>2</v>
      </c>
      <c r="AL20" s="12">
        <v>0</v>
      </c>
      <c r="AM20" s="12">
        <v>0</v>
      </c>
      <c r="AN20" s="12">
        <v>0</v>
      </c>
      <c r="AO20" s="12">
        <v>0</v>
      </c>
      <c r="AP20" s="12">
        <v>93</v>
      </c>
      <c r="AQ20" s="12">
        <v>3</v>
      </c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>
        <f t="shared" si="0"/>
        <v>42</v>
      </c>
      <c r="BK20" s="6">
        <f t="shared" si="1"/>
        <v>87.673809523809524</v>
      </c>
      <c r="BL20" s="12">
        <v>66</v>
      </c>
      <c r="BM20" s="12">
        <v>92.5</v>
      </c>
      <c r="BN20" s="41">
        <v>79.25</v>
      </c>
    </row>
    <row r="21" spans="1:66" s="11" customFormat="1" ht="17.45" customHeight="1" x14ac:dyDescent="0.2">
      <c r="A21" s="12">
        <v>20</v>
      </c>
      <c r="B21" s="12">
        <v>2019111815</v>
      </c>
      <c r="C21" s="12" t="s">
        <v>396</v>
      </c>
      <c r="D21" s="12" t="s">
        <v>13</v>
      </c>
      <c r="E21" s="12" t="s">
        <v>377</v>
      </c>
      <c r="F21" s="12">
        <v>86</v>
      </c>
      <c r="G21" s="12">
        <v>4</v>
      </c>
      <c r="H21" s="12">
        <v>79</v>
      </c>
      <c r="I21" s="12">
        <v>3</v>
      </c>
      <c r="J21" s="12">
        <v>90</v>
      </c>
      <c r="K21" s="12">
        <v>0</v>
      </c>
      <c r="L21" s="12">
        <v>80</v>
      </c>
      <c r="M21" s="12">
        <v>4</v>
      </c>
      <c r="N21" s="12">
        <v>85</v>
      </c>
      <c r="O21" s="12">
        <v>3</v>
      </c>
      <c r="P21" s="12">
        <v>85</v>
      </c>
      <c r="Q21" s="12">
        <v>2</v>
      </c>
      <c r="R21" s="12">
        <v>87</v>
      </c>
      <c r="S21" s="12">
        <v>4</v>
      </c>
      <c r="T21" s="12">
        <v>90</v>
      </c>
      <c r="U21" s="12">
        <v>3</v>
      </c>
      <c r="V21" s="12">
        <v>83</v>
      </c>
      <c r="W21" s="12">
        <v>3</v>
      </c>
      <c r="X21" s="12">
        <v>89</v>
      </c>
      <c r="Y21" s="12">
        <v>2</v>
      </c>
      <c r="Z21" s="12">
        <v>93</v>
      </c>
      <c r="AA21" s="12">
        <v>2</v>
      </c>
      <c r="AB21" s="12">
        <v>88.1</v>
      </c>
      <c r="AC21" s="12">
        <v>3</v>
      </c>
      <c r="AD21" s="12">
        <v>93</v>
      </c>
      <c r="AE21" s="12">
        <v>2</v>
      </c>
      <c r="AF21" s="12">
        <v>88</v>
      </c>
      <c r="AG21" s="12">
        <v>2</v>
      </c>
      <c r="AH21" s="12">
        <v>93</v>
      </c>
      <c r="AI21" s="12">
        <v>0</v>
      </c>
      <c r="AJ21" s="12">
        <v>96</v>
      </c>
      <c r="AK21" s="12">
        <v>2</v>
      </c>
      <c r="AL21" s="12">
        <v>0</v>
      </c>
      <c r="AM21" s="12">
        <v>0</v>
      </c>
      <c r="AN21" s="12">
        <v>96</v>
      </c>
      <c r="AO21" s="12">
        <v>2</v>
      </c>
      <c r="AP21" s="12">
        <v>93</v>
      </c>
      <c r="AQ21" s="12">
        <v>3</v>
      </c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>
        <f t="shared" si="0"/>
        <v>44</v>
      </c>
      <c r="BK21" s="6">
        <f t="shared" si="1"/>
        <v>87.415909090909096</v>
      </c>
      <c r="BL21" s="12">
        <v>88</v>
      </c>
      <c r="BM21" s="12">
        <v>94.3</v>
      </c>
      <c r="BN21" s="41">
        <v>91.15</v>
      </c>
    </row>
    <row r="22" spans="1:66" s="11" customFormat="1" ht="17.45" customHeight="1" x14ac:dyDescent="0.2">
      <c r="A22" s="12">
        <v>21</v>
      </c>
      <c r="B22" s="12">
        <v>2019112002</v>
      </c>
      <c r="C22" s="12" t="s">
        <v>397</v>
      </c>
      <c r="D22" s="12" t="s">
        <v>13</v>
      </c>
      <c r="E22" s="12" t="s">
        <v>381</v>
      </c>
      <c r="F22" s="12">
        <v>84</v>
      </c>
      <c r="G22" s="12">
        <v>4</v>
      </c>
      <c r="H22" s="12">
        <v>82</v>
      </c>
      <c r="I22" s="12">
        <v>3</v>
      </c>
      <c r="J22" s="12">
        <v>90</v>
      </c>
      <c r="K22" s="12">
        <v>0</v>
      </c>
      <c r="L22" s="12">
        <v>86</v>
      </c>
      <c r="M22" s="12">
        <v>4</v>
      </c>
      <c r="N22" s="12">
        <v>86</v>
      </c>
      <c r="O22" s="12">
        <v>3</v>
      </c>
      <c r="P22" s="12">
        <v>84</v>
      </c>
      <c r="Q22" s="12">
        <v>2</v>
      </c>
      <c r="R22" s="12">
        <v>81</v>
      </c>
      <c r="S22" s="12">
        <v>4</v>
      </c>
      <c r="T22" s="12">
        <v>89</v>
      </c>
      <c r="U22" s="12">
        <v>3</v>
      </c>
      <c r="V22" s="12">
        <v>93</v>
      </c>
      <c r="W22" s="12">
        <v>3</v>
      </c>
      <c r="X22" s="12">
        <v>82.6</v>
      </c>
      <c r="Y22" s="12">
        <v>2</v>
      </c>
      <c r="Z22" s="12">
        <v>91</v>
      </c>
      <c r="AA22" s="12">
        <v>2</v>
      </c>
      <c r="AB22" s="12">
        <v>85</v>
      </c>
      <c r="AC22" s="12">
        <v>3</v>
      </c>
      <c r="AD22" s="12">
        <v>94</v>
      </c>
      <c r="AE22" s="12">
        <v>2</v>
      </c>
      <c r="AF22" s="12">
        <v>84</v>
      </c>
      <c r="AG22" s="12">
        <v>2</v>
      </c>
      <c r="AH22" s="12">
        <v>93</v>
      </c>
      <c r="AI22" s="12">
        <v>0</v>
      </c>
      <c r="AJ22" s="12">
        <v>94</v>
      </c>
      <c r="AK22" s="12">
        <v>2</v>
      </c>
      <c r="AL22" s="12">
        <v>0</v>
      </c>
      <c r="AM22" s="12">
        <v>0</v>
      </c>
      <c r="AN22" s="12">
        <v>0</v>
      </c>
      <c r="AO22" s="12">
        <v>0</v>
      </c>
      <c r="AP22" s="12">
        <v>95</v>
      </c>
      <c r="AQ22" s="12">
        <v>3</v>
      </c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>
        <f t="shared" si="0"/>
        <v>42</v>
      </c>
      <c r="BK22" s="6">
        <f t="shared" si="1"/>
        <v>86.980952380952374</v>
      </c>
      <c r="BL22" s="12">
        <v>86</v>
      </c>
      <c r="BM22" s="12">
        <v>70</v>
      </c>
      <c r="BN22" s="41">
        <v>78</v>
      </c>
    </row>
    <row r="23" spans="1:66" s="11" customFormat="1" ht="17.45" customHeight="1" x14ac:dyDescent="0.2">
      <c r="A23" s="12">
        <v>22</v>
      </c>
      <c r="B23" s="12">
        <v>2019111800</v>
      </c>
      <c r="C23" s="12" t="s">
        <v>398</v>
      </c>
      <c r="D23" s="12" t="s">
        <v>13</v>
      </c>
      <c r="E23" s="12" t="s">
        <v>377</v>
      </c>
      <c r="F23" s="12">
        <v>88</v>
      </c>
      <c r="G23" s="12">
        <v>4</v>
      </c>
      <c r="H23" s="12">
        <v>80</v>
      </c>
      <c r="I23" s="12">
        <v>3</v>
      </c>
      <c r="J23" s="12">
        <v>96</v>
      </c>
      <c r="K23" s="12">
        <v>0</v>
      </c>
      <c r="L23" s="12">
        <v>86</v>
      </c>
      <c r="M23" s="12">
        <v>4</v>
      </c>
      <c r="N23" s="12">
        <v>89</v>
      </c>
      <c r="O23" s="12">
        <v>3</v>
      </c>
      <c r="P23" s="12">
        <v>89</v>
      </c>
      <c r="Q23" s="12">
        <v>2</v>
      </c>
      <c r="R23" s="12">
        <v>80</v>
      </c>
      <c r="S23" s="12">
        <v>4</v>
      </c>
      <c r="T23" s="12">
        <v>92</v>
      </c>
      <c r="U23" s="12">
        <v>3</v>
      </c>
      <c r="V23" s="12">
        <v>85</v>
      </c>
      <c r="W23" s="12">
        <v>3</v>
      </c>
      <c r="X23" s="12">
        <v>78</v>
      </c>
      <c r="Y23" s="12">
        <v>2</v>
      </c>
      <c r="Z23" s="12">
        <v>92</v>
      </c>
      <c r="AA23" s="12">
        <v>2</v>
      </c>
      <c r="AB23" s="12">
        <v>86.4</v>
      </c>
      <c r="AC23" s="12">
        <v>3</v>
      </c>
      <c r="AD23" s="12">
        <v>91</v>
      </c>
      <c r="AE23" s="12">
        <v>2</v>
      </c>
      <c r="AF23" s="12">
        <v>89</v>
      </c>
      <c r="AG23" s="12">
        <v>2</v>
      </c>
      <c r="AH23" s="12">
        <v>93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88</v>
      </c>
      <c r="AO23" s="12">
        <v>2</v>
      </c>
      <c r="AP23" s="12">
        <v>90</v>
      </c>
      <c r="AQ23" s="12">
        <v>3</v>
      </c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>
        <f t="shared" si="0"/>
        <v>42</v>
      </c>
      <c r="BK23" s="6">
        <f t="shared" si="1"/>
        <v>86.6</v>
      </c>
      <c r="BL23" s="12">
        <v>81</v>
      </c>
      <c r="BM23" s="12">
        <v>94</v>
      </c>
      <c r="BN23" s="41">
        <v>87.5</v>
      </c>
    </row>
    <row r="24" spans="1:66" s="11" customFormat="1" ht="17.45" customHeight="1" x14ac:dyDescent="0.2">
      <c r="A24" s="12">
        <v>23</v>
      </c>
      <c r="B24" s="12">
        <v>2019113003</v>
      </c>
      <c r="C24" s="12" t="s">
        <v>402</v>
      </c>
      <c r="D24" s="12" t="s">
        <v>13</v>
      </c>
      <c r="E24" s="12" t="s">
        <v>377</v>
      </c>
      <c r="F24" s="12">
        <v>83</v>
      </c>
      <c r="G24" s="12">
        <v>4</v>
      </c>
      <c r="H24" s="12">
        <v>71</v>
      </c>
      <c r="I24" s="12">
        <v>3</v>
      </c>
      <c r="J24" s="12">
        <v>85</v>
      </c>
      <c r="K24" s="12">
        <v>0</v>
      </c>
      <c r="L24" s="12">
        <v>87</v>
      </c>
      <c r="M24" s="12">
        <v>4</v>
      </c>
      <c r="N24" s="12">
        <v>83</v>
      </c>
      <c r="O24" s="12">
        <v>3</v>
      </c>
      <c r="P24" s="12">
        <v>88</v>
      </c>
      <c r="Q24" s="12">
        <v>2</v>
      </c>
      <c r="R24" s="12">
        <v>78</v>
      </c>
      <c r="S24" s="12">
        <v>4</v>
      </c>
      <c r="T24" s="12">
        <v>94</v>
      </c>
      <c r="U24" s="12">
        <v>3</v>
      </c>
      <c r="V24" s="12">
        <v>93</v>
      </c>
      <c r="W24" s="12">
        <v>3</v>
      </c>
      <c r="X24" s="12">
        <v>88</v>
      </c>
      <c r="Y24" s="12">
        <v>2</v>
      </c>
      <c r="Z24" s="12">
        <v>92</v>
      </c>
      <c r="AA24" s="12">
        <v>2</v>
      </c>
      <c r="AB24" s="12">
        <v>86</v>
      </c>
      <c r="AC24" s="12">
        <v>3</v>
      </c>
      <c r="AD24" s="12">
        <v>95</v>
      </c>
      <c r="AE24" s="12">
        <v>2</v>
      </c>
      <c r="AF24" s="12">
        <v>90</v>
      </c>
      <c r="AG24" s="12">
        <v>2</v>
      </c>
      <c r="AH24" s="12">
        <v>93</v>
      </c>
      <c r="AI24" s="12">
        <v>0</v>
      </c>
      <c r="AJ24" s="12">
        <v>0</v>
      </c>
      <c r="AK24" s="12">
        <v>0</v>
      </c>
      <c r="AL24" s="12">
        <v>86</v>
      </c>
      <c r="AM24" s="12">
        <v>2</v>
      </c>
      <c r="AN24" s="12">
        <v>0</v>
      </c>
      <c r="AO24" s="12">
        <v>0</v>
      </c>
      <c r="AP24" s="12">
        <v>95</v>
      </c>
      <c r="AQ24" s="12">
        <v>3</v>
      </c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>
        <f t="shared" si="0"/>
        <v>42</v>
      </c>
      <c r="BK24" s="6">
        <f t="shared" si="1"/>
        <v>86.571428571428569</v>
      </c>
      <c r="BL24" s="12">
        <v>77</v>
      </c>
      <c r="BM24" s="12">
        <v>92.5</v>
      </c>
      <c r="BN24" s="41">
        <v>84.75</v>
      </c>
    </row>
    <row r="25" spans="1:66" s="11" customFormat="1" ht="17.45" customHeight="1" x14ac:dyDescent="0.2">
      <c r="A25" s="12">
        <v>24</v>
      </c>
      <c r="B25" s="12">
        <v>2019111735</v>
      </c>
      <c r="C25" s="12" t="s">
        <v>401</v>
      </c>
      <c r="D25" s="12" t="s">
        <v>13</v>
      </c>
      <c r="E25" s="12" t="s">
        <v>375</v>
      </c>
      <c r="F25" s="12">
        <v>84</v>
      </c>
      <c r="G25" s="12">
        <v>4</v>
      </c>
      <c r="H25" s="12">
        <v>85</v>
      </c>
      <c r="I25" s="12">
        <v>3</v>
      </c>
      <c r="J25" s="12">
        <v>92</v>
      </c>
      <c r="K25" s="12">
        <v>0</v>
      </c>
      <c r="L25" s="12">
        <v>89</v>
      </c>
      <c r="M25" s="12">
        <v>4</v>
      </c>
      <c r="N25" s="12">
        <v>80</v>
      </c>
      <c r="O25" s="12">
        <v>3</v>
      </c>
      <c r="P25" s="12">
        <v>83</v>
      </c>
      <c r="Q25" s="12">
        <v>2</v>
      </c>
      <c r="R25" s="12">
        <v>71</v>
      </c>
      <c r="S25" s="12">
        <v>4</v>
      </c>
      <c r="T25" s="12">
        <v>96.9</v>
      </c>
      <c r="U25" s="12">
        <v>3</v>
      </c>
      <c r="V25" s="12">
        <v>94</v>
      </c>
      <c r="W25" s="12">
        <v>3</v>
      </c>
      <c r="X25" s="12">
        <v>81</v>
      </c>
      <c r="Y25" s="12">
        <v>2</v>
      </c>
      <c r="Z25" s="12">
        <v>96</v>
      </c>
      <c r="AA25" s="12">
        <v>2</v>
      </c>
      <c r="AB25" s="12">
        <v>83.9</v>
      </c>
      <c r="AC25" s="12">
        <v>3</v>
      </c>
      <c r="AD25" s="12">
        <v>94</v>
      </c>
      <c r="AE25" s="12">
        <v>2</v>
      </c>
      <c r="AF25" s="12">
        <v>86</v>
      </c>
      <c r="AG25" s="12">
        <v>2</v>
      </c>
      <c r="AH25" s="12">
        <v>93</v>
      </c>
      <c r="AI25" s="12">
        <v>0</v>
      </c>
      <c r="AJ25" s="12">
        <v>91</v>
      </c>
      <c r="AK25" s="12">
        <v>2</v>
      </c>
      <c r="AL25" s="12">
        <v>83</v>
      </c>
      <c r="AM25" s="12">
        <v>2</v>
      </c>
      <c r="AN25" s="12">
        <v>0</v>
      </c>
      <c r="AO25" s="12">
        <v>0</v>
      </c>
      <c r="AP25" s="12">
        <v>92</v>
      </c>
      <c r="AQ25" s="12">
        <v>3</v>
      </c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>
        <f t="shared" si="0"/>
        <v>44</v>
      </c>
      <c r="BK25" s="6">
        <f t="shared" si="1"/>
        <v>86.35</v>
      </c>
      <c r="BL25" s="12">
        <v>79</v>
      </c>
      <c r="BM25" s="12">
        <v>80.3</v>
      </c>
      <c r="BN25" s="41">
        <v>79.650000000000006</v>
      </c>
    </row>
    <row r="26" spans="1:66" s="11" customFormat="1" ht="17.45" customHeight="1" x14ac:dyDescent="0.2">
      <c r="A26" s="12">
        <v>25</v>
      </c>
      <c r="B26" s="12">
        <v>2019111790</v>
      </c>
      <c r="C26" s="12" t="s">
        <v>403</v>
      </c>
      <c r="D26" s="12" t="s">
        <v>13</v>
      </c>
      <c r="E26" s="12" t="s">
        <v>377</v>
      </c>
      <c r="F26" s="12">
        <v>91</v>
      </c>
      <c r="G26" s="12">
        <v>4</v>
      </c>
      <c r="H26" s="12">
        <v>83</v>
      </c>
      <c r="I26" s="12">
        <v>3</v>
      </c>
      <c r="J26" s="12">
        <v>90</v>
      </c>
      <c r="K26" s="12">
        <v>0</v>
      </c>
      <c r="L26" s="12">
        <v>86</v>
      </c>
      <c r="M26" s="12">
        <v>4</v>
      </c>
      <c r="N26" s="12">
        <v>83</v>
      </c>
      <c r="O26" s="12">
        <v>3</v>
      </c>
      <c r="P26" s="12">
        <v>77</v>
      </c>
      <c r="Q26" s="12">
        <v>2</v>
      </c>
      <c r="R26" s="12">
        <v>84</v>
      </c>
      <c r="S26" s="12">
        <v>4</v>
      </c>
      <c r="T26" s="12">
        <v>91</v>
      </c>
      <c r="U26" s="12">
        <v>3</v>
      </c>
      <c r="V26" s="12">
        <v>90</v>
      </c>
      <c r="W26" s="12">
        <v>3</v>
      </c>
      <c r="X26" s="12">
        <v>83.2</v>
      </c>
      <c r="Y26" s="12">
        <v>2</v>
      </c>
      <c r="Z26" s="12">
        <v>87</v>
      </c>
      <c r="AA26" s="12">
        <v>2</v>
      </c>
      <c r="AB26" s="12">
        <v>80</v>
      </c>
      <c r="AC26" s="12">
        <v>3</v>
      </c>
      <c r="AD26" s="12">
        <v>87</v>
      </c>
      <c r="AE26" s="12">
        <v>2</v>
      </c>
      <c r="AF26" s="12">
        <v>83</v>
      </c>
      <c r="AG26" s="12">
        <v>2</v>
      </c>
      <c r="AH26" s="12">
        <v>93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92</v>
      </c>
      <c r="AO26" s="12">
        <v>2</v>
      </c>
      <c r="AP26" s="12">
        <v>90</v>
      </c>
      <c r="AQ26" s="12">
        <v>3</v>
      </c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>
        <f t="shared" si="0"/>
        <v>42</v>
      </c>
      <c r="BK26" s="6">
        <f t="shared" si="1"/>
        <v>86.033333333333331</v>
      </c>
      <c r="BL26" s="12">
        <v>79</v>
      </c>
      <c r="BM26" s="12">
        <v>97.5</v>
      </c>
      <c r="BN26" s="41">
        <v>88.25</v>
      </c>
    </row>
    <row r="27" spans="1:66" s="11" customFormat="1" ht="17.45" customHeight="1" x14ac:dyDescent="0.2">
      <c r="A27" s="12">
        <v>26</v>
      </c>
      <c r="B27" s="12">
        <v>2019111898</v>
      </c>
      <c r="C27" s="12" t="s">
        <v>405</v>
      </c>
      <c r="D27" s="12" t="s">
        <v>12</v>
      </c>
      <c r="E27" s="12" t="s">
        <v>377</v>
      </c>
      <c r="F27" s="12">
        <v>85</v>
      </c>
      <c r="G27" s="12">
        <v>4</v>
      </c>
      <c r="H27" s="12">
        <v>80</v>
      </c>
      <c r="I27" s="12">
        <v>3</v>
      </c>
      <c r="J27" s="12">
        <v>87</v>
      </c>
      <c r="K27" s="12">
        <v>0</v>
      </c>
      <c r="L27" s="12">
        <v>82</v>
      </c>
      <c r="M27" s="12">
        <v>4</v>
      </c>
      <c r="N27" s="12">
        <v>81</v>
      </c>
      <c r="O27" s="12">
        <v>3</v>
      </c>
      <c r="P27" s="12">
        <v>83</v>
      </c>
      <c r="Q27" s="12">
        <v>2</v>
      </c>
      <c r="R27" s="12">
        <v>76</v>
      </c>
      <c r="S27" s="12">
        <v>4</v>
      </c>
      <c r="T27" s="12">
        <v>93</v>
      </c>
      <c r="U27" s="12">
        <v>3</v>
      </c>
      <c r="V27" s="12">
        <v>92</v>
      </c>
      <c r="W27" s="12">
        <v>3</v>
      </c>
      <c r="X27" s="12">
        <v>95</v>
      </c>
      <c r="Y27" s="12">
        <v>2</v>
      </c>
      <c r="Z27" s="12">
        <v>94</v>
      </c>
      <c r="AA27" s="12">
        <v>2</v>
      </c>
      <c r="AB27" s="12">
        <v>83.6</v>
      </c>
      <c r="AC27" s="12">
        <v>3</v>
      </c>
      <c r="AD27" s="12">
        <v>92</v>
      </c>
      <c r="AE27" s="12">
        <v>2</v>
      </c>
      <c r="AF27" s="12">
        <v>83</v>
      </c>
      <c r="AG27" s="12">
        <v>2</v>
      </c>
      <c r="AH27" s="12">
        <v>93</v>
      </c>
      <c r="AI27" s="12">
        <v>0</v>
      </c>
      <c r="AJ27" s="12">
        <v>0</v>
      </c>
      <c r="AK27" s="12">
        <v>0</v>
      </c>
      <c r="AL27" s="12">
        <v>94</v>
      </c>
      <c r="AM27" s="12">
        <v>2</v>
      </c>
      <c r="AN27" s="12">
        <v>0</v>
      </c>
      <c r="AO27" s="12">
        <v>0</v>
      </c>
      <c r="AP27" s="12">
        <v>90</v>
      </c>
      <c r="AQ27" s="12">
        <v>3</v>
      </c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>
        <f t="shared" si="0"/>
        <v>42</v>
      </c>
      <c r="BK27" s="6">
        <f t="shared" si="1"/>
        <v>86.019047619047626</v>
      </c>
      <c r="BL27" s="12">
        <v>69</v>
      </c>
      <c r="BM27" s="12">
        <v>81.099999999999994</v>
      </c>
      <c r="BN27" s="41">
        <v>75.05</v>
      </c>
    </row>
    <row r="28" spans="1:66" s="11" customFormat="1" ht="17.45" customHeight="1" x14ac:dyDescent="0.2">
      <c r="A28" s="12">
        <v>27</v>
      </c>
      <c r="B28" s="12">
        <v>2019111746</v>
      </c>
      <c r="C28" s="12" t="s">
        <v>400</v>
      </c>
      <c r="D28" s="12" t="s">
        <v>13</v>
      </c>
      <c r="E28" s="12" t="s">
        <v>375</v>
      </c>
      <c r="F28" s="12">
        <v>95</v>
      </c>
      <c r="G28" s="12">
        <v>4</v>
      </c>
      <c r="H28" s="12">
        <v>87</v>
      </c>
      <c r="I28" s="12">
        <v>3</v>
      </c>
      <c r="J28" s="12">
        <v>94</v>
      </c>
      <c r="K28" s="12">
        <v>0</v>
      </c>
      <c r="L28" s="12">
        <v>89</v>
      </c>
      <c r="M28" s="12">
        <v>4</v>
      </c>
      <c r="N28" s="12">
        <v>75</v>
      </c>
      <c r="O28" s="12">
        <v>3</v>
      </c>
      <c r="P28" s="12">
        <v>80</v>
      </c>
      <c r="Q28" s="12">
        <v>2</v>
      </c>
      <c r="R28" s="12">
        <v>66</v>
      </c>
      <c r="S28" s="12">
        <v>4</v>
      </c>
      <c r="T28" s="12">
        <v>92.2</v>
      </c>
      <c r="U28" s="12">
        <v>3</v>
      </c>
      <c r="V28" s="12">
        <v>89</v>
      </c>
      <c r="W28" s="12">
        <v>3</v>
      </c>
      <c r="X28" s="12">
        <v>85</v>
      </c>
      <c r="Y28" s="12">
        <v>2</v>
      </c>
      <c r="Z28" s="12">
        <v>95</v>
      </c>
      <c r="AA28" s="12">
        <v>2</v>
      </c>
      <c r="AB28" s="12">
        <v>84.6</v>
      </c>
      <c r="AC28" s="12">
        <v>3</v>
      </c>
      <c r="AD28" s="12">
        <v>96</v>
      </c>
      <c r="AE28" s="12">
        <v>2</v>
      </c>
      <c r="AF28" s="12">
        <v>87</v>
      </c>
      <c r="AG28" s="12">
        <v>2</v>
      </c>
      <c r="AH28" s="12">
        <v>93</v>
      </c>
      <c r="AI28" s="12">
        <v>0</v>
      </c>
      <c r="AJ28" s="12">
        <v>93</v>
      </c>
      <c r="AK28" s="12">
        <v>2</v>
      </c>
      <c r="AL28" s="12">
        <v>0</v>
      </c>
      <c r="AM28" s="12">
        <v>0</v>
      </c>
      <c r="AN28" s="12">
        <v>0</v>
      </c>
      <c r="AO28" s="12">
        <v>0</v>
      </c>
      <c r="AP28" s="12">
        <v>85</v>
      </c>
      <c r="AQ28" s="12">
        <v>3</v>
      </c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>
        <f t="shared" si="0"/>
        <v>42</v>
      </c>
      <c r="BK28" s="6">
        <f t="shared" si="1"/>
        <v>85.961904761904762</v>
      </c>
      <c r="BL28" s="12">
        <v>83</v>
      </c>
      <c r="BM28" s="12">
        <v>95.5</v>
      </c>
      <c r="BN28" s="41">
        <v>89.25</v>
      </c>
    </row>
    <row r="29" spans="1:66" s="11" customFormat="1" ht="17.45" customHeight="1" x14ac:dyDescent="0.2">
      <c r="A29" s="12">
        <v>28</v>
      </c>
      <c r="B29" s="12">
        <v>2019111740</v>
      </c>
      <c r="C29" s="12" t="s">
        <v>407</v>
      </c>
      <c r="D29" s="12" t="s">
        <v>13</v>
      </c>
      <c r="E29" s="12" t="s">
        <v>375</v>
      </c>
      <c r="F29" s="12">
        <v>93</v>
      </c>
      <c r="G29" s="12">
        <v>4</v>
      </c>
      <c r="H29" s="12">
        <v>82</v>
      </c>
      <c r="I29" s="12">
        <v>3</v>
      </c>
      <c r="J29" s="12">
        <v>96</v>
      </c>
      <c r="K29" s="12">
        <v>0</v>
      </c>
      <c r="L29" s="12">
        <v>88</v>
      </c>
      <c r="M29" s="12">
        <v>4</v>
      </c>
      <c r="N29" s="12">
        <v>94</v>
      </c>
      <c r="O29" s="12">
        <v>3</v>
      </c>
      <c r="P29" s="12">
        <v>80</v>
      </c>
      <c r="Q29" s="12">
        <v>2</v>
      </c>
      <c r="R29" s="12">
        <v>80</v>
      </c>
      <c r="S29" s="12">
        <v>4</v>
      </c>
      <c r="T29" s="12">
        <v>91.7</v>
      </c>
      <c r="U29" s="12">
        <v>3</v>
      </c>
      <c r="V29" s="12">
        <v>83</v>
      </c>
      <c r="W29" s="12">
        <v>3</v>
      </c>
      <c r="X29" s="12">
        <v>73</v>
      </c>
      <c r="Y29" s="12">
        <v>2</v>
      </c>
      <c r="Z29" s="12">
        <v>90</v>
      </c>
      <c r="AA29" s="12">
        <v>2</v>
      </c>
      <c r="AB29" s="12">
        <v>81.099999999999994</v>
      </c>
      <c r="AC29" s="12">
        <v>3</v>
      </c>
      <c r="AD29" s="12">
        <v>88</v>
      </c>
      <c r="AE29" s="12">
        <v>2</v>
      </c>
      <c r="AF29" s="12">
        <v>76</v>
      </c>
      <c r="AG29" s="12">
        <v>2</v>
      </c>
      <c r="AH29" s="12">
        <v>93</v>
      </c>
      <c r="AI29" s="12">
        <v>0</v>
      </c>
      <c r="AJ29" s="12">
        <v>89</v>
      </c>
      <c r="AK29" s="12">
        <v>2</v>
      </c>
      <c r="AL29" s="12">
        <v>90</v>
      </c>
      <c r="AM29" s="12">
        <v>2</v>
      </c>
      <c r="AN29" s="12">
        <v>0</v>
      </c>
      <c r="AO29" s="12">
        <v>0</v>
      </c>
      <c r="AP29" s="12">
        <v>89</v>
      </c>
      <c r="AQ29" s="12">
        <v>3</v>
      </c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>
        <f t="shared" si="0"/>
        <v>44</v>
      </c>
      <c r="BK29" s="6">
        <f t="shared" si="1"/>
        <v>85.872727272727275</v>
      </c>
      <c r="BL29" s="12">
        <v>93</v>
      </c>
      <c r="BM29" s="12">
        <v>83</v>
      </c>
      <c r="BN29" s="41">
        <v>88</v>
      </c>
    </row>
    <row r="30" spans="1:66" s="11" customFormat="1" ht="17.45" customHeight="1" x14ac:dyDescent="0.2">
      <c r="A30" s="12">
        <v>29</v>
      </c>
      <c r="B30" s="12">
        <v>2019111842</v>
      </c>
      <c r="C30" s="12" t="s">
        <v>399</v>
      </c>
      <c r="D30" s="12" t="s">
        <v>13</v>
      </c>
      <c r="E30" s="12" t="s">
        <v>377</v>
      </c>
      <c r="F30" s="12">
        <v>88</v>
      </c>
      <c r="G30" s="12">
        <v>4</v>
      </c>
      <c r="H30" s="12">
        <v>75</v>
      </c>
      <c r="I30" s="12">
        <v>3</v>
      </c>
      <c r="J30" s="12">
        <v>88</v>
      </c>
      <c r="K30" s="12">
        <v>0</v>
      </c>
      <c r="L30" s="12">
        <v>82</v>
      </c>
      <c r="M30" s="12">
        <v>4</v>
      </c>
      <c r="N30" s="12">
        <v>91</v>
      </c>
      <c r="O30" s="12">
        <v>3</v>
      </c>
      <c r="P30" s="12">
        <v>84</v>
      </c>
      <c r="Q30" s="12">
        <v>2</v>
      </c>
      <c r="R30" s="12">
        <v>82</v>
      </c>
      <c r="S30" s="12">
        <v>4</v>
      </c>
      <c r="T30" s="12">
        <v>87</v>
      </c>
      <c r="U30" s="12">
        <v>3</v>
      </c>
      <c r="V30" s="12">
        <v>91</v>
      </c>
      <c r="W30" s="12">
        <v>3</v>
      </c>
      <c r="X30" s="12">
        <v>95</v>
      </c>
      <c r="Y30" s="12">
        <v>2</v>
      </c>
      <c r="Z30" s="12">
        <v>87</v>
      </c>
      <c r="AA30" s="12">
        <v>2</v>
      </c>
      <c r="AB30" s="12">
        <v>80.400000000000006</v>
      </c>
      <c r="AC30" s="12">
        <v>3</v>
      </c>
      <c r="AD30" s="12">
        <v>89</v>
      </c>
      <c r="AE30" s="12">
        <v>2</v>
      </c>
      <c r="AF30" s="12">
        <v>87</v>
      </c>
      <c r="AG30" s="12">
        <v>2</v>
      </c>
      <c r="AH30" s="12">
        <v>93</v>
      </c>
      <c r="AI30" s="12">
        <v>0</v>
      </c>
      <c r="AJ30" s="12">
        <v>0</v>
      </c>
      <c r="AK30" s="12">
        <v>0</v>
      </c>
      <c r="AL30" s="12">
        <v>93</v>
      </c>
      <c r="AM30" s="12">
        <v>2</v>
      </c>
      <c r="AN30" s="12">
        <v>93</v>
      </c>
      <c r="AO30" s="12">
        <v>2</v>
      </c>
      <c r="AP30" s="12">
        <v>80</v>
      </c>
      <c r="AQ30" s="12">
        <v>3</v>
      </c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>
        <f t="shared" si="0"/>
        <v>44</v>
      </c>
      <c r="BK30" s="6">
        <f t="shared" si="1"/>
        <v>85.845454545454544</v>
      </c>
      <c r="BL30" s="12">
        <v>82</v>
      </c>
      <c r="BM30" s="12">
        <v>91</v>
      </c>
      <c r="BN30" s="41">
        <v>86.5</v>
      </c>
    </row>
    <row r="31" spans="1:66" s="11" customFormat="1" ht="17.45" customHeight="1" x14ac:dyDescent="0.2">
      <c r="A31" s="12">
        <v>30</v>
      </c>
      <c r="B31" s="12">
        <v>2019111969</v>
      </c>
      <c r="C31" s="12" t="s">
        <v>404</v>
      </c>
      <c r="D31" s="12" t="s">
        <v>13</v>
      </c>
      <c r="E31" s="12" t="s">
        <v>381</v>
      </c>
      <c r="F31" s="12">
        <v>84</v>
      </c>
      <c r="G31" s="12">
        <v>4</v>
      </c>
      <c r="H31" s="12">
        <v>76</v>
      </c>
      <c r="I31" s="12">
        <v>3</v>
      </c>
      <c r="J31" s="12">
        <v>90</v>
      </c>
      <c r="K31" s="12">
        <v>0</v>
      </c>
      <c r="L31" s="12">
        <v>85</v>
      </c>
      <c r="M31" s="12">
        <v>4</v>
      </c>
      <c r="N31" s="12">
        <v>89</v>
      </c>
      <c r="O31" s="12">
        <v>3</v>
      </c>
      <c r="P31" s="12">
        <v>87</v>
      </c>
      <c r="Q31" s="12">
        <v>2</v>
      </c>
      <c r="R31" s="12">
        <v>82</v>
      </c>
      <c r="S31" s="12">
        <v>4</v>
      </c>
      <c r="T31" s="12">
        <v>92</v>
      </c>
      <c r="U31" s="12">
        <v>3</v>
      </c>
      <c r="V31" s="12">
        <v>87</v>
      </c>
      <c r="W31" s="12">
        <v>3</v>
      </c>
      <c r="X31" s="12">
        <v>82.2</v>
      </c>
      <c r="Y31" s="12">
        <v>2</v>
      </c>
      <c r="Z31" s="12">
        <v>94</v>
      </c>
      <c r="AA31" s="12">
        <v>2</v>
      </c>
      <c r="AB31" s="12">
        <v>81</v>
      </c>
      <c r="AC31" s="12">
        <v>3</v>
      </c>
      <c r="AD31" s="12">
        <v>86</v>
      </c>
      <c r="AE31" s="12">
        <v>2</v>
      </c>
      <c r="AF31" s="12">
        <v>90</v>
      </c>
      <c r="AG31" s="12">
        <v>2</v>
      </c>
      <c r="AH31" s="12">
        <v>93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93</v>
      </c>
      <c r="AO31" s="12">
        <v>2</v>
      </c>
      <c r="AP31" s="12">
        <v>86</v>
      </c>
      <c r="AQ31" s="12">
        <v>3</v>
      </c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>
        <f t="shared" si="0"/>
        <v>42</v>
      </c>
      <c r="BK31" s="6">
        <f t="shared" si="1"/>
        <v>85.747619047619054</v>
      </c>
      <c r="BL31" s="12">
        <v>81</v>
      </c>
      <c r="BM31" s="12">
        <v>94.4</v>
      </c>
      <c r="BN31" s="41">
        <v>87.7</v>
      </c>
    </row>
    <row r="32" spans="1:66" s="11" customFormat="1" ht="17.45" customHeight="1" x14ac:dyDescent="0.2">
      <c r="A32" s="12">
        <v>31</v>
      </c>
      <c r="B32" s="12">
        <v>2019111877</v>
      </c>
      <c r="C32" s="12" t="s">
        <v>408</v>
      </c>
      <c r="D32" s="12" t="s">
        <v>13</v>
      </c>
      <c r="E32" s="12" t="s">
        <v>377</v>
      </c>
      <c r="F32" s="12">
        <v>70</v>
      </c>
      <c r="G32" s="12">
        <v>4</v>
      </c>
      <c r="H32" s="12">
        <v>85</v>
      </c>
      <c r="I32" s="12">
        <v>3</v>
      </c>
      <c r="J32" s="12">
        <v>86</v>
      </c>
      <c r="K32" s="12">
        <v>0</v>
      </c>
      <c r="L32" s="12">
        <v>84</v>
      </c>
      <c r="M32" s="12">
        <v>4</v>
      </c>
      <c r="N32" s="12">
        <v>93</v>
      </c>
      <c r="O32" s="12">
        <v>3</v>
      </c>
      <c r="P32" s="12">
        <v>87</v>
      </c>
      <c r="Q32" s="12">
        <v>2</v>
      </c>
      <c r="R32" s="12">
        <v>81</v>
      </c>
      <c r="S32" s="12">
        <v>4</v>
      </c>
      <c r="T32" s="12">
        <v>84</v>
      </c>
      <c r="U32" s="12">
        <v>3</v>
      </c>
      <c r="V32" s="12">
        <v>85</v>
      </c>
      <c r="W32" s="12">
        <v>3</v>
      </c>
      <c r="X32" s="12">
        <v>78</v>
      </c>
      <c r="Y32" s="12">
        <v>2</v>
      </c>
      <c r="Z32" s="12">
        <v>91</v>
      </c>
      <c r="AA32" s="12">
        <v>2</v>
      </c>
      <c r="AB32" s="12">
        <v>91.6</v>
      </c>
      <c r="AC32" s="12">
        <v>3</v>
      </c>
      <c r="AD32" s="12">
        <v>93</v>
      </c>
      <c r="AE32" s="12">
        <v>2</v>
      </c>
      <c r="AF32" s="12">
        <v>90</v>
      </c>
      <c r="AG32" s="12">
        <v>2</v>
      </c>
      <c r="AH32" s="12">
        <v>93</v>
      </c>
      <c r="AI32" s="12">
        <v>0</v>
      </c>
      <c r="AJ32" s="12">
        <v>93</v>
      </c>
      <c r="AK32" s="12">
        <v>2</v>
      </c>
      <c r="AL32" s="12">
        <v>0</v>
      </c>
      <c r="AM32" s="12">
        <v>0</v>
      </c>
      <c r="AN32" s="12">
        <v>0</v>
      </c>
      <c r="AO32" s="12">
        <v>0</v>
      </c>
      <c r="AP32" s="12">
        <v>90</v>
      </c>
      <c r="AQ32" s="12">
        <v>3</v>
      </c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>
        <f t="shared" si="0"/>
        <v>42</v>
      </c>
      <c r="BK32" s="6">
        <f t="shared" si="1"/>
        <v>85.471428571428575</v>
      </c>
      <c r="BL32" s="12">
        <v>83</v>
      </c>
      <c r="BM32" s="12">
        <v>96</v>
      </c>
      <c r="BN32" s="41">
        <v>89.5</v>
      </c>
    </row>
    <row r="33" spans="1:66" s="11" customFormat="1" ht="17.45" customHeight="1" x14ac:dyDescent="0.2">
      <c r="A33" s="12">
        <v>32</v>
      </c>
      <c r="B33" s="12">
        <v>2019111868</v>
      </c>
      <c r="C33" s="12" t="s">
        <v>406</v>
      </c>
      <c r="D33" s="12" t="s">
        <v>12</v>
      </c>
      <c r="E33" s="12" t="s">
        <v>377</v>
      </c>
      <c r="F33" s="12">
        <v>77</v>
      </c>
      <c r="G33" s="12">
        <v>4</v>
      </c>
      <c r="H33" s="12">
        <v>80</v>
      </c>
      <c r="I33" s="12">
        <v>3</v>
      </c>
      <c r="J33" s="12">
        <v>90</v>
      </c>
      <c r="K33" s="12">
        <v>0</v>
      </c>
      <c r="L33" s="12">
        <v>82</v>
      </c>
      <c r="M33" s="12">
        <v>4</v>
      </c>
      <c r="N33" s="12">
        <v>94</v>
      </c>
      <c r="O33" s="12">
        <v>3</v>
      </c>
      <c r="P33" s="12">
        <v>85</v>
      </c>
      <c r="Q33" s="12">
        <v>2</v>
      </c>
      <c r="R33" s="12">
        <v>83</v>
      </c>
      <c r="S33" s="12">
        <v>4</v>
      </c>
      <c r="T33" s="12">
        <v>89</v>
      </c>
      <c r="U33" s="12">
        <v>3</v>
      </c>
      <c r="V33" s="12">
        <v>92</v>
      </c>
      <c r="W33" s="12">
        <v>3</v>
      </c>
      <c r="X33" s="12">
        <v>82</v>
      </c>
      <c r="Y33" s="12">
        <v>2</v>
      </c>
      <c r="Z33" s="12">
        <v>89</v>
      </c>
      <c r="AA33" s="12">
        <v>2</v>
      </c>
      <c r="AB33" s="12">
        <v>85.3</v>
      </c>
      <c r="AC33" s="12">
        <v>3</v>
      </c>
      <c r="AD33" s="12">
        <v>92</v>
      </c>
      <c r="AE33" s="12">
        <v>2</v>
      </c>
      <c r="AF33" s="12">
        <v>86</v>
      </c>
      <c r="AG33" s="12">
        <v>2</v>
      </c>
      <c r="AH33" s="12">
        <v>93</v>
      </c>
      <c r="AI33" s="12">
        <v>0</v>
      </c>
      <c r="AJ33" s="12">
        <v>92</v>
      </c>
      <c r="AK33" s="12">
        <v>2</v>
      </c>
      <c r="AL33" s="12">
        <v>0</v>
      </c>
      <c r="AM33" s="12">
        <v>0</v>
      </c>
      <c r="AN33" s="12">
        <v>0</v>
      </c>
      <c r="AO33" s="12">
        <v>0</v>
      </c>
      <c r="AP33" s="12">
        <v>82</v>
      </c>
      <c r="AQ33" s="12">
        <v>3</v>
      </c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>
        <f t="shared" si="0"/>
        <v>42</v>
      </c>
      <c r="BK33" s="6">
        <f t="shared" si="1"/>
        <v>85.402380952380952</v>
      </c>
      <c r="BL33" s="12">
        <v>82</v>
      </c>
      <c r="BM33" s="12">
        <v>95</v>
      </c>
      <c r="BN33" s="41">
        <v>88.5</v>
      </c>
    </row>
    <row r="34" spans="1:66" s="11" customFormat="1" ht="17.45" customHeight="1" x14ac:dyDescent="0.2">
      <c r="A34" s="12">
        <v>33</v>
      </c>
      <c r="B34" s="12">
        <v>2019111936</v>
      </c>
      <c r="C34" s="12" t="s">
        <v>15</v>
      </c>
      <c r="D34" s="12" t="s">
        <v>13</v>
      </c>
      <c r="E34" s="12" t="s">
        <v>381</v>
      </c>
      <c r="F34" s="12">
        <v>85</v>
      </c>
      <c r="G34" s="12">
        <v>4</v>
      </c>
      <c r="H34" s="12">
        <v>76</v>
      </c>
      <c r="I34" s="12">
        <v>3</v>
      </c>
      <c r="J34" s="12">
        <v>95</v>
      </c>
      <c r="K34" s="12">
        <v>0</v>
      </c>
      <c r="L34" s="12">
        <v>83</v>
      </c>
      <c r="M34" s="12">
        <v>4</v>
      </c>
      <c r="N34" s="12">
        <v>85</v>
      </c>
      <c r="O34" s="12">
        <v>3</v>
      </c>
      <c r="P34" s="12">
        <v>86</v>
      </c>
      <c r="Q34" s="12">
        <v>2</v>
      </c>
      <c r="R34" s="12">
        <v>81</v>
      </c>
      <c r="S34" s="12">
        <v>4</v>
      </c>
      <c r="T34" s="12">
        <v>93</v>
      </c>
      <c r="U34" s="12">
        <v>3</v>
      </c>
      <c r="V34" s="12">
        <v>91</v>
      </c>
      <c r="W34" s="12">
        <v>3</v>
      </c>
      <c r="X34" s="12">
        <v>82.2</v>
      </c>
      <c r="Y34" s="12">
        <v>2</v>
      </c>
      <c r="Z34" s="12">
        <v>94</v>
      </c>
      <c r="AA34" s="12">
        <v>2</v>
      </c>
      <c r="AB34" s="12">
        <v>85</v>
      </c>
      <c r="AC34" s="12">
        <v>3</v>
      </c>
      <c r="AD34" s="12">
        <v>92</v>
      </c>
      <c r="AE34" s="12">
        <v>2</v>
      </c>
      <c r="AF34" s="12">
        <v>81</v>
      </c>
      <c r="AG34" s="12">
        <v>2</v>
      </c>
      <c r="AH34" s="12">
        <v>93</v>
      </c>
      <c r="AI34" s="12">
        <v>0</v>
      </c>
      <c r="AJ34" s="12">
        <v>90</v>
      </c>
      <c r="AK34" s="12">
        <v>2</v>
      </c>
      <c r="AL34" s="12">
        <v>0</v>
      </c>
      <c r="AM34" s="12">
        <v>0</v>
      </c>
      <c r="AN34" s="12">
        <v>0</v>
      </c>
      <c r="AO34" s="12">
        <v>0</v>
      </c>
      <c r="AP34" s="12">
        <v>75</v>
      </c>
      <c r="AQ34" s="12">
        <v>3</v>
      </c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>
        <f t="shared" ref="BJ34:BJ65" si="2">G34+I34+K34+M34+O34+Q34+S34+U34+W34+Y34+AA34+AC34+AE34+AG34+AI34+AK34+AM34+AO34+AQ34+AS34+AU34+AW34+AY34+BA34+BC34+BE34+BG34+BI34</f>
        <v>42</v>
      </c>
      <c r="BK34" s="6">
        <f t="shared" ref="BK34:BK65" si="3">(F34*G34+H34*I34+J34*K34+L34*M34+N34*O34+P34*Q34+R34*S34+T34*U34+V34*W34+X34*Y34+Z34*AA34+AB34*AC34+AD34*AE34+AF34*AG34+AH34*AI34+AJ34*AK34+AL34*AM34+AN34*AO34+AP34*AQ34+AR34*AS34+AT34*AU34+AV34*AW34+AX34*AY34+AZ34*BA34+BB34*BC34+BD34*BE34+BF34*BG34+BH34*BI34)/BJ34</f>
        <v>84.795238095238091</v>
      </c>
      <c r="BL34" s="12">
        <v>67</v>
      </c>
      <c r="BM34" s="12">
        <v>91.3</v>
      </c>
      <c r="BN34" s="41">
        <v>79.150000000000006</v>
      </c>
    </row>
    <row r="35" spans="1:66" s="11" customFormat="1" ht="17.45" customHeight="1" x14ac:dyDescent="0.2">
      <c r="A35" s="12">
        <v>34</v>
      </c>
      <c r="B35" s="12">
        <v>2019112024</v>
      </c>
      <c r="C35" s="12" t="s">
        <v>409</v>
      </c>
      <c r="D35" s="12" t="s">
        <v>12</v>
      </c>
      <c r="E35" s="12" t="s">
        <v>381</v>
      </c>
      <c r="F35" s="12">
        <v>84</v>
      </c>
      <c r="G35" s="12">
        <v>4</v>
      </c>
      <c r="H35" s="12">
        <v>76</v>
      </c>
      <c r="I35" s="12">
        <v>3</v>
      </c>
      <c r="J35" s="12">
        <v>82</v>
      </c>
      <c r="K35" s="12">
        <v>0</v>
      </c>
      <c r="L35" s="12">
        <v>91</v>
      </c>
      <c r="M35" s="12">
        <v>4</v>
      </c>
      <c r="N35" s="12">
        <v>85</v>
      </c>
      <c r="O35" s="12">
        <v>3</v>
      </c>
      <c r="P35" s="12">
        <v>87</v>
      </c>
      <c r="Q35" s="12">
        <v>2</v>
      </c>
      <c r="R35" s="12">
        <v>82</v>
      </c>
      <c r="S35" s="12">
        <v>4</v>
      </c>
      <c r="T35" s="12">
        <v>84</v>
      </c>
      <c r="U35" s="12">
        <v>3</v>
      </c>
      <c r="V35" s="12">
        <v>87</v>
      </c>
      <c r="W35" s="12">
        <v>3</v>
      </c>
      <c r="X35" s="12">
        <v>90.4</v>
      </c>
      <c r="Y35" s="12">
        <v>2</v>
      </c>
      <c r="Z35" s="12">
        <v>90</v>
      </c>
      <c r="AA35" s="12">
        <v>2</v>
      </c>
      <c r="AB35" s="12">
        <v>79</v>
      </c>
      <c r="AC35" s="12">
        <v>3</v>
      </c>
      <c r="AD35" s="12">
        <v>94</v>
      </c>
      <c r="AE35" s="12">
        <v>2</v>
      </c>
      <c r="AF35" s="12">
        <v>77</v>
      </c>
      <c r="AG35" s="12">
        <v>2</v>
      </c>
      <c r="AH35" s="12">
        <v>97</v>
      </c>
      <c r="AI35" s="12">
        <v>0</v>
      </c>
      <c r="AJ35" s="12">
        <v>0</v>
      </c>
      <c r="AK35" s="12">
        <v>0</v>
      </c>
      <c r="AL35" s="12">
        <v>83</v>
      </c>
      <c r="AM35" s="12">
        <v>2</v>
      </c>
      <c r="AN35" s="12">
        <v>0</v>
      </c>
      <c r="AO35" s="12">
        <v>0</v>
      </c>
      <c r="AP35" s="12">
        <v>83</v>
      </c>
      <c r="AQ35" s="12">
        <v>3</v>
      </c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>
        <f t="shared" si="2"/>
        <v>42</v>
      </c>
      <c r="BK35" s="6">
        <f t="shared" si="3"/>
        <v>84.590476190476195</v>
      </c>
      <c r="BL35" s="12">
        <v>84</v>
      </c>
      <c r="BM35" s="12">
        <v>89.2</v>
      </c>
      <c r="BN35" s="41">
        <v>86.6</v>
      </c>
    </row>
    <row r="36" spans="1:66" s="11" customFormat="1" ht="17.45" customHeight="1" x14ac:dyDescent="0.2">
      <c r="A36" s="12">
        <v>35</v>
      </c>
      <c r="B36" s="12">
        <v>2019111945</v>
      </c>
      <c r="C36" s="12" t="s">
        <v>411</v>
      </c>
      <c r="D36" s="12" t="s">
        <v>13</v>
      </c>
      <c r="E36" s="12" t="s">
        <v>381</v>
      </c>
      <c r="F36" s="12">
        <v>95</v>
      </c>
      <c r="G36" s="12">
        <v>4</v>
      </c>
      <c r="H36" s="12">
        <v>75</v>
      </c>
      <c r="I36" s="12">
        <v>3</v>
      </c>
      <c r="J36" s="12">
        <v>85</v>
      </c>
      <c r="K36" s="12">
        <v>0</v>
      </c>
      <c r="L36" s="12">
        <v>80</v>
      </c>
      <c r="M36" s="12">
        <v>4</v>
      </c>
      <c r="N36" s="12">
        <v>79</v>
      </c>
      <c r="O36" s="12">
        <v>3</v>
      </c>
      <c r="P36" s="12">
        <v>76</v>
      </c>
      <c r="Q36" s="12">
        <v>2</v>
      </c>
      <c r="R36" s="12">
        <v>81</v>
      </c>
      <c r="S36" s="12">
        <v>4</v>
      </c>
      <c r="T36" s="12">
        <v>85</v>
      </c>
      <c r="U36" s="12">
        <v>3</v>
      </c>
      <c r="V36" s="12">
        <v>92</v>
      </c>
      <c r="W36" s="12">
        <v>3</v>
      </c>
      <c r="X36" s="12">
        <v>84.1</v>
      </c>
      <c r="Y36" s="12">
        <v>2</v>
      </c>
      <c r="Z36" s="12">
        <v>94</v>
      </c>
      <c r="AA36" s="12">
        <v>2</v>
      </c>
      <c r="AB36" s="12">
        <v>84</v>
      </c>
      <c r="AC36" s="12">
        <v>3</v>
      </c>
      <c r="AD36" s="12">
        <v>92</v>
      </c>
      <c r="AE36" s="12">
        <v>2</v>
      </c>
      <c r="AF36" s="12">
        <v>79</v>
      </c>
      <c r="AG36" s="12">
        <v>2</v>
      </c>
      <c r="AH36" s="12">
        <v>93</v>
      </c>
      <c r="AI36" s="12">
        <v>0</v>
      </c>
      <c r="AJ36" s="12">
        <v>79</v>
      </c>
      <c r="AK36" s="12">
        <v>2</v>
      </c>
      <c r="AL36" s="12">
        <v>0</v>
      </c>
      <c r="AM36" s="12">
        <v>0</v>
      </c>
      <c r="AN36" s="12">
        <v>0</v>
      </c>
      <c r="AO36" s="12">
        <v>0</v>
      </c>
      <c r="AP36" s="12">
        <v>90</v>
      </c>
      <c r="AQ36" s="12">
        <v>3</v>
      </c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>
        <f t="shared" si="2"/>
        <v>42</v>
      </c>
      <c r="BK36" s="6">
        <f t="shared" si="3"/>
        <v>84.457142857142856</v>
      </c>
      <c r="BL36" s="12">
        <v>84</v>
      </c>
      <c r="BM36" s="12">
        <v>84.6</v>
      </c>
      <c r="BN36" s="41">
        <v>84.3</v>
      </c>
    </row>
    <row r="37" spans="1:66" s="11" customFormat="1" ht="17.45" customHeight="1" x14ac:dyDescent="0.2">
      <c r="A37" s="12">
        <v>36</v>
      </c>
      <c r="B37" s="12">
        <v>2019113636</v>
      </c>
      <c r="C37" s="12" t="s">
        <v>413</v>
      </c>
      <c r="D37" s="12" t="s">
        <v>12</v>
      </c>
      <c r="E37" s="12" t="s">
        <v>377</v>
      </c>
      <c r="F37" s="12">
        <v>76</v>
      </c>
      <c r="G37" s="12">
        <v>4</v>
      </c>
      <c r="H37" s="12">
        <v>79</v>
      </c>
      <c r="I37" s="12">
        <v>3</v>
      </c>
      <c r="J37" s="12">
        <v>96</v>
      </c>
      <c r="K37" s="12">
        <v>0</v>
      </c>
      <c r="L37" s="12">
        <v>85</v>
      </c>
      <c r="M37" s="12">
        <v>4</v>
      </c>
      <c r="N37" s="12">
        <v>73</v>
      </c>
      <c r="O37" s="12">
        <v>3</v>
      </c>
      <c r="P37" s="12">
        <v>85</v>
      </c>
      <c r="Q37" s="12">
        <v>2</v>
      </c>
      <c r="R37" s="12">
        <v>84</v>
      </c>
      <c r="S37" s="12">
        <v>4</v>
      </c>
      <c r="T37" s="12">
        <v>93</v>
      </c>
      <c r="U37" s="12">
        <v>3</v>
      </c>
      <c r="V37" s="12">
        <v>84</v>
      </c>
      <c r="W37" s="12">
        <v>3</v>
      </c>
      <c r="X37" s="12">
        <v>83.2</v>
      </c>
      <c r="Y37" s="12">
        <v>2</v>
      </c>
      <c r="Z37" s="12">
        <v>91</v>
      </c>
      <c r="AA37" s="12">
        <v>2</v>
      </c>
      <c r="AB37" s="12">
        <v>83.9</v>
      </c>
      <c r="AC37" s="12">
        <v>3</v>
      </c>
      <c r="AD37" s="12">
        <v>92</v>
      </c>
      <c r="AE37" s="12">
        <v>2</v>
      </c>
      <c r="AF37" s="12">
        <v>84</v>
      </c>
      <c r="AG37" s="12">
        <v>2</v>
      </c>
      <c r="AH37" s="12">
        <v>93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89</v>
      </c>
      <c r="AO37" s="12">
        <v>2</v>
      </c>
      <c r="AP37" s="12">
        <v>93</v>
      </c>
      <c r="AQ37" s="12">
        <v>3</v>
      </c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>
        <f t="shared" si="2"/>
        <v>42</v>
      </c>
      <c r="BK37" s="6">
        <f t="shared" si="3"/>
        <v>84.430952380952377</v>
      </c>
      <c r="BL37" s="12">
        <v>82</v>
      </c>
      <c r="BM37" s="12">
        <v>97.5</v>
      </c>
      <c r="BN37" s="41">
        <v>89.75</v>
      </c>
    </row>
    <row r="38" spans="1:66" s="11" customFormat="1" ht="17.45" customHeight="1" x14ac:dyDescent="0.2">
      <c r="A38" s="12">
        <v>37</v>
      </c>
      <c r="B38" s="12">
        <v>2019111905</v>
      </c>
      <c r="C38" s="12" t="s">
        <v>410</v>
      </c>
      <c r="D38" s="12" t="s">
        <v>13</v>
      </c>
      <c r="E38" s="12" t="s">
        <v>381</v>
      </c>
      <c r="F38" s="12">
        <v>75</v>
      </c>
      <c r="G38" s="12">
        <v>4</v>
      </c>
      <c r="H38" s="12">
        <v>80</v>
      </c>
      <c r="I38" s="12">
        <v>3</v>
      </c>
      <c r="J38" s="12">
        <v>92</v>
      </c>
      <c r="K38" s="12">
        <v>0</v>
      </c>
      <c r="L38" s="12">
        <v>86</v>
      </c>
      <c r="M38" s="12">
        <v>4</v>
      </c>
      <c r="N38" s="12">
        <v>86</v>
      </c>
      <c r="O38" s="12">
        <v>3</v>
      </c>
      <c r="P38" s="12">
        <v>84</v>
      </c>
      <c r="Q38" s="12">
        <v>2</v>
      </c>
      <c r="R38" s="12">
        <v>84</v>
      </c>
      <c r="S38" s="12">
        <v>4</v>
      </c>
      <c r="T38" s="12">
        <v>84</v>
      </c>
      <c r="U38" s="12">
        <v>3</v>
      </c>
      <c r="V38" s="12">
        <v>94</v>
      </c>
      <c r="W38" s="12">
        <v>3</v>
      </c>
      <c r="X38" s="12">
        <v>88.6</v>
      </c>
      <c r="Y38" s="12">
        <v>2</v>
      </c>
      <c r="Z38" s="12">
        <v>90</v>
      </c>
      <c r="AA38" s="12">
        <v>2</v>
      </c>
      <c r="AB38" s="12">
        <v>86.35</v>
      </c>
      <c r="AC38" s="12">
        <v>3</v>
      </c>
      <c r="AD38" s="12">
        <v>90</v>
      </c>
      <c r="AE38" s="12">
        <v>2</v>
      </c>
      <c r="AF38" s="12">
        <v>80</v>
      </c>
      <c r="AG38" s="12">
        <v>2</v>
      </c>
      <c r="AH38" s="12">
        <v>93</v>
      </c>
      <c r="AI38" s="12">
        <v>0</v>
      </c>
      <c r="AJ38" s="12">
        <v>83</v>
      </c>
      <c r="AK38" s="12">
        <v>2</v>
      </c>
      <c r="AL38" s="12">
        <v>0</v>
      </c>
      <c r="AM38" s="12">
        <v>0</v>
      </c>
      <c r="AN38" s="12">
        <v>0</v>
      </c>
      <c r="AO38" s="12">
        <v>0</v>
      </c>
      <c r="AP38" s="12">
        <v>79</v>
      </c>
      <c r="AQ38" s="12">
        <v>3</v>
      </c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>
        <f t="shared" si="2"/>
        <v>42</v>
      </c>
      <c r="BK38" s="6">
        <f t="shared" si="3"/>
        <v>84.267857142857139</v>
      </c>
      <c r="BL38" s="12">
        <v>84</v>
      </c>
      <c r="BM38" s="12">
        <v>92</v>
      </c>
      <c r="BN38" s="41">
        <v>88</v>
      </c>
    </row>
    <row r="39" spans="1:66" s="11" customFormat="1" ht="17.45" customHeight="1" x14ac:dyDescent="0.2">
      <c r="A39" s="12">
        <v>38</v>
      </c>
      <c r="B39" s="12">
        <v>2019111959</v>
      </c>
      <c r="C39" s="12" t="s">
        <v>416</v>
      </c>
      <c r="D39" s="12" t="s">
        <v>13</v>
      </c>
      <c r="E39" s="12" t="s">
        <v>381</v>
      </c>
      <c r="F39" s="12">
        <v>78</v>
      </c>
      <c r="G39" s="12">
        <v>4</v>
      </c>
      <c r="H39" s="12">
        <v>85</v>
      </c>
      <c r="I39" s="12">
        <v>3</v>
      </c>
      <c r="J39" s="12">
        <v>91</v>
      </c>
      <c r="K39" s="12">
        <v>0</v>
      </c>
      <c r="L39" s="12">
        <v>85</v>
      </c>
      <c r="M39" s="12">
        <v>4</v>
      </c>
      <c r="N39" s="12">
        <v>81</v>
      </c>
      <c r="O39" s="12">
        <v>3</v>
      </c>
      <c r="P39" s="12">
        <v>77</v>
      </c>
      <c r="Q39" s="12">
        <v>2</v>
      </c>
      <c r="R39" s="12">
        <v>75</v>
      </c>
      <c r="S39" s="12">
        <v>4</v>
      </c>
      <c r="T39" s="12">
        <v>81</v>
      </c>
      <c r="U39" s="12">
        <v>3</v>
      </c>
      <c r="V39" s="12">
        <v>89</v>
      </c>
      <c r="W39" s="12">
        <v>3</v>
      </c>
      <c r="X39" s="12">
        <v>82.4</v>
      </c>
      <c r="Y39" s="12">
        <v>2</v>
      </c>
      <c r="Z39" s="12">
        <v>87</v>
      </c>
      <c r="AA39" s="12">
        <v>2</v>
      </c>
      <c r="AB39" s="12">
        <v>88</v>
      </c>
      <c r="AC39" s="12">
        <v>3</v>
      </c>
      <c r="AD39" s="12">
        <v>88</v>
      </c>
      <c r="AE39" s="12">
        <v>2</v>
      </c>
      <c r="AF39" s="12">
        <v>86</v>
      </c>
      <c r="AG39" s="12">
        <v>2</v>
      </c>
      <c r="AH39" s="12">
        <v>93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88</v>
      </c>
      <c r="AO39" s="12">
        <v>2</v>
      </c>
      <c r="AP39" s="12">
        <v>95</v>
      </c>
      <c r="AQ39" s="12">
        <v>3</v>
      </c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>
        <f t="shared" si="2"/>
        <v>42</v>
      </c>
      <c r="BK39" s="6">
        <f t="shared" si="3"/>
        <v>83.947619047619057</v>
      </c>
      <c r="BL39" s="12">
        <v>82</v>
      </c>
      <c r="BM39" s="12">
        <v>95.3</v>
      </c>
      <c r="BN39" s="41">
        <v>88.65</v>
      </c>
    </row>
    <row r="40" spans="1:66" s="11" customFormat="1" ht="17.45" customHeight="1" x14ac:dyDescent="0.2">
      <c r="A40" s="12">
        <v>39</v>
      </c>
      <c r="B40" s="12">
        <v>2019111691</v>
      </c>
      <c r="C40" s="12" t="s">
        <v>251</v>
      </c>
      <c r="D40" s="12" t="s">
        <v>13</v>
      </c>
      <c r="E40" s="12" t="s">
        <v>375</v>
      </c>
      <c r="F40" s="12">
        <v>83</v>
      </c>
      <c r="G40" s="12">
        <v>4</v>
      </c>
      <c r="H40" s="12">
        <v>76</v>
      </c>
      <c r="I40" s="12">
        <v>3</v>
      </c>
      <c r="J40" s="12">
        <v>98</v>
      </c>
      <c r="K40" s="12">
        <v>0</v>
      </c>
      <c r="L40" s="12">
        <v>84</v>
      </c>
      <c r="M40" s="12">
        <v>4</v>
      </c>
      <c r="N40" s="12">
        <v>76</v>
      </c>
      <c r="O40" s="12">
        <v>3</v>
      </c>
      <c r="P40" s="12">
        <v>80</v>
      </c>
      <c r="Q40" s="12">
        <v>2</v>
      </c>
      <c r="R40" s="12">
        <v>68</v>
      </c>
      <c r="S40" s="12">
        <v>4</v>
      </c>
      <c r="T40" s="12">
        <v>91.7</v>
      </c>
      <c r="U40" s="12">
        <v>3</v>
      </c>
      <c r="V40" s="12">
        <v>92</v>
      </c>
      <c r="W40" s="12">
        <v>3</v>
      </c>
      <c r="X40" s="12">
        <v>76</v>
      </c>
      <c r="Y40" s="12">
        <v>2</v>
      </c>
      <c r="Z40" s="12">
        <v>91</v>
      </c>
      <c r="AA40" s="12">
        <v>2</v>
      </c>
      <c r="AB40" s="12">
        <v>79</v>
      </c>
      <c r="AC40" s="12">
        <v>3</v>
      </c>
      <c r="AD40" s="12">
        <v>95</v>
      </c>
      <c r="AE40" s="12">
        <v>2</v>
      </c>
      <c r="AF40" s="12">
        <v>90</v>
      </c>
      <c r="AG40" s="12">
        <v>2</v>
      </c>
      <c r="AH40" s="12">
        <v>93</v>
      </c>
      <c r="AI40" s="12">
        <v>0</v>
      </c>
      <c r="AJ40" s="12">
        <v>94</v>
      </c>
      <c r="AK40" s="12">
        <v>2</v>
      </c>
      <c r="AL40" s="12">
        <v>0</v>
      </c>
      <c r="AM40" s="12">
        <v>0</v>
      </c>
      <c r="AN40" s="12">
        <v>90</v>
      </c>
      <c r="AO40" s="12">
        <v>2</v>
      </c>
      <c r="AP40" s="12">
        <v>92</v>
      </c>
      <c r="AQ40" s="12">
        <v>3</v>
      </c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>
        <f t="shared" si="2"/>
        <v>44</v>
      </c>
      <c r="BK40" s="6">
        <f t="shared" si="3"/>
        <v>83.911363636363632</v>
      </c>
      <c r="BL40" s="12">
        <v>84</v>
      </c>
      <c r="BM40" s="12">
        <v>91.5</v>
      </c>
      <c r="BN40" s="41">
        <v>87.75</v>
      </c>
    </row>
    <row r="41" spans="1:66" s="11" customFormat="1" ht="17.45" customHeight="1" x14ac:dyDescent="0.2">
      <c r="A41" s="12">
        <v>40</v>
      </c>
      <c r="B41" s="12">
        <v>2019111703</v>
      </c>
      <c r="C41" s="12" t="s">
        <v>414</v>
      </c>
      <c r="D41" s="12" t="s">
        <v>13</v>
      </c>
      <c r="E41" s="12" t="s">
        <v>375</v>
      </c>
      <c r="F41" s="12">
        <v>82</v>
      </c>
      <c r="G41" s="12">
        <v>4</v>
      </c>
      <c r="H41" s="12">
        <v>72</v>
      </c>
      <c r="I41" s="12">
        <v>3</v>
      </c>
      <c r="J41" s="12">
        <v>100</v>
      </c>
      <c r="K41" s="12">
        <v>0</v>
      </c>
      <c r="L41" s="12">
        <v>82</v>
      </c>
      <c r="M41" s="12">
        <v>4</v>
      </c>
      <c r="N41" s="12">
        <v>88</v>
      </c>
      <c r="O41" s="12">
        <v>3</v>
      </c>
      <c r="P41" s="12">
        <v>82</v>
      </c>
      <c r="Q41" s="12">
        <v>2</v>
      </c>
      <c r="R41" s="12">
        <v>82</v>
      </c>
      <c r="S41" s="12">
        <v>4</v>
      </c>
      <c r="T41" s="12">
        <v>86</v>
      </c>
      <c r="U41" s="12">
        <v>3</v>
      </c>
      <c r="V41" s="12">
        <v>91</v>
      </c>
      <c r="W41" s="12">
        <v>3</v>
      </c>
      <c r="X41" s="12">
        <v>77</v>
      </c>
      <c r="Y41" s="12">
        <v>2</v>
      </c>
      <c r="Z41" s="12">
        <v>87</v>
      </c>
      <c r="AA41" s="12">
        <v>2</v>
      </c>
      <c r="AB41" s="12">
        <v>83.2</v>
      </c>
      <c r="AC41" s="12">
        <v>3</v>
      </c>
      <c r="AD41" s="12">
        <v>96</v>
      </c>
      <c r="AE41" s="12">
        <v>2</v>
      </c>
      <c r="AF41" s="12">
        <v>82</v>
      </c>
      <c r="AG41" s="12">
        <v>2</v>
      </c>
      <c r="AH41" s="12">
        <v>93</v>
      </c>
      <c r="AI41" s="12">
        <v>0</v>
      </c>
      <c r="AJ41" s="12">
        <v>87</v>
      </c>
      <c r="AK41" s="12">
        <v>2</v>
      </c>
      <c r="AL41" s="12">
        <v>83</v>
      </c>
      <c r="AM41" s="12">
        <v>2</v>
      </c>
      <c r="AN41" s="12">
        <v>0</v>
      </c>
      <c r="AO41" s="12">
        <v>0</v>
      </c>
      <c r="AP41" s="12">
        <v>83</v>
      </c>
      <c r="AQ41" s="12">
        <v>3</v>
      </c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>
        <f t="shared" si="2"/>
        <v>44</v>
      </c>
      <c r="BK41" s="6">
        <f t="shared" si="3"/>
        <v>83.672727272727272</v>
      </c>
      <c r="BL41" s="12">
        <v>83</v>
      </c>
      <c r="BM41" s="12">
        <v>93</v>
      </c>
      <c r="BN41" s="41">
        <v>88</v>
      </c>
    </row>
    <row r="42" spans="1:66" s="11" customFormat="1" ht="17.45" customHeight="1" x14ac:dyDescent="0.2">
      <c r="A42" s="12">
        <v>41</v>
      </c>
      <c r="B42" s="12">
        <v>2019111799</v>
      </c>
      <c r="C42" s="12" t="s">
        <v>415</v>
      </c>
      <c r="D42" s="12" t="s">
        <v>13</v>
      </c>
      <c r="E42" s="12" t="s">
        <v>377</v>
      </c>
      <c r="F42" s="12">
        <v>82</v>
      </c>
      <c r="G42" s="12">
        <v>4</v>
      </c>
      <c r="H42" s="12">
        <v>80</v>
      </c>
      <c r="I42" s="12">
        <v>3</v>
      </c>
      <c r="J42" s="12">
        <v>95</v>
      </c>
      <c r="K42" s="12">
        <v>0</v>
      </c>
      <c r="L42" s="12">
        <v>76</v>
      </c>
      <c r="M42" s="12">
        <v>4</v>
      </c>
      <c r="N42" s="12">
        <v>81</v>
      </c>
      <c r="O42" s="12">
        <v>3</v>
      </c>
      <c r="P42" s="12">
        <v>84</v>
      </c>
      <c r="Q42" s="12">
        <v>2</v>
      </c>
      <c r="R42" s="12">
        <v>65</v>
      </c>
      <c r="S42" s="12">
        <v>4</v>
      </c>
      <c r="T42" s="12">
        <v>89</v>
      </c>
      <c r="U42" s="12">
        <v>3</v>
      </c>
      <c r="V42" s="12">
        <v>90</v>
      </c>
      <c r="W42" s="12">
        <v>3</v>
      </c>
      <c r="X42" s="12">
        <v>89</v>
      </c>
      <c r="Y42" s="12">
        <v>2</v>
      </c>
      <c r="Z42" s="12">
        <v>95</v>
      </c>
      <c r="AA42" s="12">
        <v>2</v>
      </c>
      <c r="AB42" s="12">
        <v>88.1</v>
      </c>
      <c r="AC42" s="12">
        <v>3</v>
      </c>
      <c r="AD42" s="12">
        <v>89</v>
      </c>
      <c r="AE42" s="12">
        <v>2</v>
      </c>
      <c r="AF42" s="12">
        <v>83</v>
      </c>
      <c r="AG42" s="12">
        <v>2</v>
      </c>
      <c r="AH42" s="12">
        <v>93</v>
      </c>
      <c r="AI42" s="12">
        <v>0</v>
      </c>
      <c r="AJ42" s="12">
        <v>94</v>
      </c>
      <c r="AK42" s="12">
        <v>2</v>
      </c>
      <c r="AL42" s="12">
        <v>0</v>
      </c>
      <c r="AM42" s="12">
        <v>0</v>
      </c>
      <c r="AN42" s="12">
        <v>0</v>
      </c>
      <c r="AO42" s="12">
        <v>0</v>
      </c>
      <c r="AP42" s="12">
        <v>85</v>
      </c>
      <c r="AQ42" s="12">
        <v>3</v>
      </c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>
        <f t="shared" si="2"/>
        <v>42</v>
      </c>
      <c r="BK42" s="6">
        <f t="shared" si="3"/>
        <v>83.316666666666677</v>
      </c>
      <c r="BL42" s="12">
        <v>88</v>
      </c>
      <c r="BM42" s="12">
        <v>91</v>
      </c>
      <c r="BN42" s="41">
        <v>89.5</v>
      </c>
    </row>
    <row r="43" spans="1:66" s="11" customFormat="1" ht="17.45" customHeight="1" x14ac:dyDescent="0.2">
      <c r="A43" s="12">
        <v>42</v>
      </c>
      <c r="B43" s="12">
        <v>2019111863</v>
      </c>
      <c r="C43" s="12" t="s">
        <v>412</v>
      </c>
      <c r="D43" s="12" t="s">
        <v>12</v>
      </c>
      <c r="E43" s="12" t="s">
        <v>377</v>
      </c>
      <c r="F43" s="12">
        <v>90</v>
      </c>
      <c r="G43" s="12">
        <v>4</v>
      </c>
      <c r="H43" s="12">
        <v>81</v>
      </c>
      <c r="I43" s="12">
        <v>3</v>
      </c>
      <c r="J43" s="12">
        <v>86</v>
      </c>
      <c r="K43" s="12">
        <v>0</v>
      </c>
      <c r="L43" s="12">
        <v>84</v>
      </c>
      <c r="M43" s="12">
        <v>4</v>
      </c>
      <c r="N43" s="12">
        <v>73</v>
      </c>
      <c r="O43" s="12">
        <v>3</v>
      </c>
      <c r="P43" s="12">
        <v>83</v>
      </c>
      <c r="Q43" s="12">
        <v>2</v>
      </c>
      <c r="R43" s="12">
        <v>81</v>
      </c>
      <c r="S43" s="12">
        <v>4</v>
      </c>
      <c r="T43" s="12">
        <v>87</v>
      </c>
      <c r="U43" s="12">
        <v>3</v>
      </c>
      <c r="V43" s="12">
        <v>91</v>
      </c>
      <c r="W43" s="12">
        <v>3</v>
      </c>
      <c r="X43" s="12">
        <v>86</v>
      </c>
      <c r="Y43" s="12">
        <v>2</v>
      </c>
      <c r="Z43" s="12">
        <v>93</v>
      </c>
      <c r="AA43" s="12">
        <v>2</v>
      </c>
      <c r="AB43" s="12">
        <v>73.400000000000006</v>
      </c>
      <c r="AC43" s="12">
        <v>3</v>
      </c>
      <c r="AD43" s="12">
        <v>88</v>
      </c>
      <c r="AE43" s="12">
        <v>2</v>
      </c>
      <c r="AF43" s="12">
        <v>82</v>
      </c>
      <c r="AG43" s="12">
        <v>2</v>
      </c>
      <c r="AH43" s="12">
        <v>93</v>
      </c>
      <c r="AI43" s="12">
        <v>0</v>
      </c>
      <c r="AJ43" s="12">
        <v>88</v>
      </c>
      <c r="AK43" s="12">
        <v>2</v>
      </c>
      <c r="AL43" s="12">
        <v>0</v>
      </c>
      <c r="AM43" s="12">
        <v>0</v>
      </c>
      <c r="AN43" s="12">
        <v>0</v>
      </c>
      <c r="AO43" s="12">
        <v>0</v>
      </c>
      <c r="AP43" s="12">
        <v>72</v>
      </c>
      <c r="AQ43" s="12">
        <v>3</v>
      </c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>
        <f t="shared" si="2"/>
        <v>42</v>
      </c>
      <c r="BK43" s="6">
        <f t="shared" si="3"/>
        <v>83.147619047619045</v>
      </c>
      <c r="BL43" s="12">
        <v>62</v>
      </c>
      <c r="BM43" s="12">
        <v>93.2</v>
      </c>
      <c r="BN43" s="41">
        <v>77.599999999999994</v>
      </c>
    </row>
    <row r="44" spans="1:66" s="11" customFormat="1" ht="17.45" customHeight="1" x14ac:dyDescent="0.2">
      <c r="A44" s="12">
        <v>43</v>
      </c>
      <c r="B44" s="12">
        <v>2019111749</v>
      </c>
      <c r="C44" s="12" t="s">
        <v>418</v>
      </c>
      <c r="D44" s="12" t="s">
        <v>13</v>
      </c>
      <c r="E44" s="12" t="s">
        <v>375</v>
      </c>
      <c r="F44" s="12">
        <v>87</v>
      </c>
      <c r="G44" s="12">
        <v>4</v>
      </c>
      <c r="H44" s="12">
        <v>79</v>
      </c>
      <c r="I44" s="12">
        <v>3</v>
      </c>
      <c r="J44" s="12">
        <v>90</v>
      </c>
      <c r="K44" s="12">
        <v>0</v>
      </c>
      <c r="L44" s="12">
        <v>86</v>
      </c>
      <c r="M44" s="12">
        <v>4</v>
      </c>
      <c r="N44" s="12">
        <v>78</v>
      </c>
      <c r="O44" s="12">
        <v>3</v>
      </c>
      <c r="P44" s="12">
        <v>81</v>
      </c>
      <c r="Q44" s="12">
        <v>2</v>
      </c>
      <c r="R44" s="12">
        <v>70</v>
      </c>
      <c r="S44" s="12">
        <v>4</v>
      </c>
      <c r="T44" s="12">
        <v>91.1</v>
      </c>
      <c r="U44" s="12">
        <v>3</v>
      </c>
      <c r="V44" s="12">
        <v>88</v>
      </c>
      <c r="W44" s="12">
        <v>3</v>
      </c>
      <c r="X44" s="12">
        <v>76</v>
      </c>
      <c r="Y44" s="12">
        <v>2</v>
      </c>
      <c r="Z44" s="12">
        <v>89</v>
      </c>
      <c r="AA44" s="12">
        <v>2</v>
      </c>
      <c r="AB44" s="12">
        <v>77.599999999999994</v>
      </c>
      <c r="AC44" s="12">
        <v>3</v>
      </c>
      <c r="AD44" s="12">
        <v>91</v>
      </c>
      <c r="AE44" s="12">
        <v>2</v>
      </c>
      <c r="AF44" s="12">
        <v>75</v>
      </c>
      <c r="AG44" s="12">
        <v>2</v>
      </c>
      <c r="AH44" s="12">
        <v>93</v>
      </c>
      <c r="AI44" s="12">
        <v>0</v>
      </c>
      <c r="AJ44" s="12">
        <v>94</v>
      </c>
      <c r="AK44" s="12">
        <v>2</v>
      </c>
      <c r="AL44" s="12">
        <v>0</v>
      </c>
      <c r="AM44" s="12">
        <v>0</v>
      </c>
      <c r="AN44" s="12">
        <v>0</v>
      </c>
      <c r="AO44" s="12">
        <v>0</v>
      </c>
      <c r="AP44" s="12">
        <v>86</v>
      </c>
      <c r="AQ44" s="12">
        <v>3</v>
      </c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>
        <f t="shared" si="2"/>
        <v>42</v>
      </c>
      <c r="BK44" s="6">
        <f t="shared" si="3"/>
        <v>82.930952380952391</v>
      </c>
      <c r="BL44" s="12">
        <v>85</v>
      </c>
      <c r="BM44" s="12">
        <v>85</v>
      </c>
      <c r="BN44" s="41">
        <v>85</v>
      </c>
    </row>
    <row r="45" spans="1:66" s="11" customFormat="1" ht="17.45" customHeight="1" x14ac:dyDescent="0.2">
      <c r="A45" s="12">
        <v>44</v>
      </c>
      <c r="B45" s="12">
        <v>2019111833</v>
      </c>
      <c r="C45" s="12" t="s">
        <v>421</v>
      </c>
      <c r="D45" s="12" t="s">
        <v>12</v>
      </c>
      <c r="E45" s="12" t="s">
        <v>377</v>
      </c>
      <c r="F45" s="12">
        <v>81</v>
      </c>
      <c r="G45" s="12">
        <v>4</v>
      </c>
      <c r="H45" s="12">
        <v>83</v>
      </c>
      <c r="I45" s="12">
        <v>3</v>
      </c>
      <c r="J45" s="12">
        <v>84</v>
      </c>
      <c r="K45" s="12">
        <v>0</v>
      </c>
      <c r="L45" s="12">
        <v>75</v>
      </c>
      <c r="M45" s="12">
        <v>4</v>
      </c>
      <c r="N45" s="12">
        <v>65</v>
      </c>
      <c r="O45" s="12">
        <v>3</v>
      </c>
      <c r="P45" s="12">
        <v>86</v>
      </c>
      <c r="Q45" s="12">
        <v>2</v>
      </c>
      <c r="R45" s="12">
        <v>82</v>
      </c>
      <c r="S45" s="12">
        <v>4</v>
      </c>
      <c r="T45" s="12">
        <v>96</v>
      </c>
      <c r="U45" s="12">
        <v>3</v>
      </c>
      <c r="V45" s="12">
        <v>88</v>
      </c>
      <c r="W45" s="12">
        <v>3</v>
      </c>
      <c r="X45" s="12">
        <v>76</v>
      </c>
      <c r="Y45" s="12">
        <v>2</v>
      </c>
      <c r="Z45" s="12">
        <v>93</v>
      </c>
      <c r="AA45" s="12">
        <v>2</v>
      </c>
      <c r="AB45" s="12">
        <v>73.8</v>
      </c>
      <c r="AC45" s="12">
        <v>3</v>
      </c>
      <c r="AD45" s="12">
        <v>86</v>
      </c>
      <c r="AE45" s="12">
        <v>2</v>
      </c>
      <c r="AF45" s="12">
        <v>82</v>
      </c>
      <c r="AG45" s="12">
        <v>2</v>
      </c>
      <c r="AH45" s="12">
        <v>96</v>
      </c>
      <c r="AI45" s="12">
        <v>0</v>
      </c>
      <c r="AJ45" s="12">
        <v>93</v>
      </c>
      <c r="AK45" s="12">
        <v>2</v>
      </c>
      <c r="AL45" s="12">
        <v>0</v>
      </c>
      <c r="AM45" s="12">
        <v>0</v>
      </c>
      <c r="AN45" s="12">
        <v>0</v>
      </c>
      <c r="AO45" s="12">
        <v>0</v>
      </c>
      <c r="AP45" s="12">
        <v>92</v>
      </c>
      <c r="AQ45" s="12">
        <v>3</v>
      </c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>
        <f t="shared" si="2"/>
        <v>42</v>
      </c>
      <c r="BK45" s="6">
        <f t="shared" si="3"/>
        <v>82.795238095238091</v>
      </c>
      <c r="BL45" s="12">
        <v>79</v>
      </c>
      <c r="BM45" s="12">
        <v>84.4</v>
      </c>
      <c r="BN45" s="41">
        <v>81.7</v>
      </c>
    </row>
    <row r="46" spans="1:66" s="11" customFormat="1" ht="17.45" customHeight="1" x14ac:dyDescent="0.2">
      <c r="A46" s="12">
        <v>45</v>
      </c>
      <c r="B46" s="12">
        <v>2019111776</v>
      </c>
      <c r="C46" s="12" t="s">
        <v>420</v>
      </c>
      <c r="D46" s="12" t="s">
        <v>13</v>
      </c>
      <c r="E46" s="12" t="s">
        <v>375</v>
      </c>
      <c r="F46" s="12">
        <v>82</v>
      </c>
      <c r="G46" s="12">
        <v>4</v>
      </c>
      <c r="H46" s="12">
        <v>77</v>
      </c>
      <c r="I46" s="12">
        <v>3</v>
      </c>
      <c r="J46" s="12">
        <v>94</v>
      </c>
      <c r="K46" s="12">
        <v>0</v>
      </c>
      <c r="L46" s="12">
        <v>84</v>
      </c>
      <c r="M46" s="12">
        <v>4</v>
      </c>
      <c r="N46" s="12">
        <v>79</v>
      </c>
      <c r="O46" s="12">
        <v>3</v>
      </c>
      <c r="P46" s="12">
        <v>81</v>
      </c>
      <c r="Q46" s="12">
        <v>2</v>
      </c>
      <c r="R46" s="12">
        <v>72</v>
      </c>
      <c r="S46" s="12">
        <v>4</v>
      </c>
      <c r="T46" s="12">
        <v>84.1</v>
      </c>
      <c r="U46" s="12">
        <v>3</v>
      </c>
      <c r="V46" s="12">
        <v>87</v>
      </c>
      <c r="W46" s="12">
        <v>3</v>
      </c>
      <c r="X46" s="12">
        <v>83</v>
      </c>
      <c r="Y46" s="12">
        <v>2</v>
      </c>
      <c r="Z46" s="12">
        <v>89</v>
      </c>
      <c r="AA46" s="12">
        <v>2</v>
      </c>
      <c r="AB46" s="12">
        <v>85.3</v>
      </c>
      <c r="AC46" s="12">
        <v>3</v>
      </c>
      <c r="AD46" s="12">
        <v>93</v>
      </c>
      <c r="AE46" s="12">
        <v>2</v>
      </c>
      <c r="AF46" s="12">
        <v>76</v>
      </c>
      <c r="AG46" s="12">
        <v>2</v>
      </c>
      <c r="AH46" s="12">
        <v>93</v>
      </c>
      <c r="AI46" s="12">
        <v>0</v>
      </c>
      <c r="AJ46" s="12">
        <v>88</v>
      </c>
      <c r="AK46" s="12">
        <v>2</v>
      </c>
      <c r="AL46" s="12">
        <v>0</v>
      </c>
      <c r="AM46" s="12">
        <v>0</v>
      </c>
      <c r="AN46" s="12">
        <v>90</v>
      </c>
      <c r="AO46" s="12">
        <v>2</v>
      </c>
      <c r="AP46" s="12">
        <v>84</v>
      </c>
      <c r="AQ46" s="12">
        <v>3</v>
      </c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>
        <f t="shared" si="2"/>
        <v>44</v>
      </c>
      <c r="BK46" s="6">
        <f t="shared" si="3"/>
        <v>82.754545454545465</v>
      </c>
      <c r="BL46" s="12">
        <v>88</v>
      </c>
      <c r="BM46" s="12">
        <v>62</v>
      </c>
      <c r="BN46" s="41">
        <v>75</v>
      </c>
    </row>
    <row r="47" spans="1:66" s="11" customFormat="1" ht="17.45" customHeight="1" x14ac:dyDescent="0.2">
      <c r="A47" s="12">
        <v>46</v>
      </c>
      <c r="B47" s="12">
        <v>2019111729</v>
      </c>
      <c r="C47" s="12" t="s">
        <v>422</v>
      </c>
      <c r="D47" s="12" t="s">
        <v>13</v>
      </c>
      <c r="E47" s="12" t="s">
        <v>375</v>
      </c>
      <c r="F47" s="12">
        <v>87</v>
      </c>
      <c r="G47" s="12">
        <v>4</v>
      </c>
      <c r="H47" s="12">
        <v>78</v>
      </c>
      <c r="I47" s="12">
        <v>3</v>
      </c>
      <c r="J47" s="12">
        <v>95</v>
      </c>
      <c r="K47" s="12">
        <v>0</v>
      </c>
      <c r="L47" s="12">
        <v>84</v>
      </c>
      <c r="M47" s="12">
        <v>4</v>
      </c>
      <c r="N47" s="12">
        <v>73</v>
      </c>
      <c r="O47" s="12">
        <v>3</v>
      </c>
      <c r="P47" s="12">
        <v>90</v>
      </c>
      <c r="Q47" s="12">
        <v>2</v>
      </c>
      <c r="R47" s="12">
        <v>72</v>
      </c>
      <c r="S47" s="12">
        <v>4</v>
      </c>
      <c r="T47" s="12">
        <v>86.1</v>
      </c>
      <c r="U47" s="12">
        <v>3</v>
      </c>
      <c r="V47" s="12">
        <v>86</v>
      </c>
      <c r="W47" s="12">
        <v>3</v>
      </c>
      <c r="X47" s="12">
        <v>77</v>
      </c>
      <c r="Y47" s="12">
        <v>2</v>
      </c>
      <c r="Z47" s="12">
        <v>89</v>
      </c>
      <c r="AA47" s="12">
        <v>2</v>
      </c>
      <c r="AB47" s="12">
        <v>75.2</v>
      </c>
      <c r="AC47" s="12">
        <v>3</v>
      </c>
      <c r="AD47" s="12">
        <v>92</v>
      </c>
      <c r="AE47" s="12">
        <v>2</v>
      </c>
      <c r="AF47" s="12">
        <v>73</v>
      </c>
      <c r="AG47" s="12">
        <v>2</v>
      </c>
      <c r="AH47" s="12">
        <v>93</v>
      </c>
      <c r="AI47" s="12">
        <v>0</v>
      </c>
      <c r="AJ47" s="12">
        <v>95</v>
      </c>
      <c r="AK47" s="12">
        <v>2</v>
      </c>
      <c r="AL47" s="12">
        <v>0</v>
      </c>
      <c r="AM47" s="12">
        <v>0</v>
      </c>
      <c r="AN47" s="12">
        <v>0</v>
      </c>
      <c r="AO47" s="12">
        <v>0</v>
      </c>
      <c r="AP47" s="12">
        <v>90</v>
      </c>
      <c r="AQ47" s="12">
        <v>3</v>
      </c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>
        <f t="shared" si="2"/>
        <v>42</v>
      </c>
      <c r="BK47" s="6">
        <f t="shared" si="3"/>
        <v>82.592857142857142</v>
      </c>
      <c r="BL47" s="12">
        <v>87</v>
      </c>
      <c r="BM47" s="12">
        <v>96.5</v>
      </c>
      <c r="BN47" s="41">
        <v>91.75</v>
      </c>
    </row>
    <row r="48" spans="1:66" s="11" customFormat="1" ht="17.45" customHeight="1" x14ac:dyDescent="0.2">
      <c r="A48" s="12">
        <v>47</v>
      </c>
      <c r="B48" s="12">
        <v>2019113963</v>
      </c>
      <c r="C48" s="12" t="s">
        <v>417</v>
      </c>
      <c r="D48" s="12" t="s">
        <v>13</v>
      </c>
      <c r="E48" s="12" t="s">
        <v>381</v>
      </c>
      <c r="F48" s="12">
        <v>91</v>
      </c>
      <c r="G48" s="12">
        <v>4</v>
      </c>
      <c r="H48" s="12">
        <v>79</v>
      </c>
      <c r="I48" s="12">
        <v>3</v>
      </c>
      <c r="J48" s="12">
        <v>92</v>
      </c>
      <c r="K48" s="12">
        <v>0</v>
      </c>
      <c r="L48" s="12">
        <v>88</v>
      </c>
      <c r="M48" s="12">
        <v>4</v>
      </c>
      <c r="N48" s="12">
        <v>80</v>
      </c>
      <c r="O48" s="12">
        <v>3</v>
      </c>
      <c r="P48" s="12">
        <v>81</v>
      </c>
      <c r="Q48" s="12">
        <v>2</v>
      </c>
      <c r="R48" s="12">
        <v>76</v>
      </c>
      <c r="S48" s="12">
        <v>4</v>
      </c>
      <c r="T48" s="12">
        <v>85</v>
      </c>
      <c r="U48" s="12">
        <v>3</v>
      </c>
      <c r="V48" s="12">
        <v>84</v>
      </c>
      <c r="W48" s="12">
        <v>3</v>
      </c>
      <c r="X48" s="12">
        <v>81.400000000000006</v>
      </c>
      <c r="Y48" s="12">
        <v>2</v>
      </c>
      <c r="Z48" s="12">
        <v>91</v>
      </c>
      <c r="AA48" s="12">
        <v>2</v>
      </c>
      <c r="AB48" s="12">
        <v>80</v>
      </c>
      <c r="AC48" s="12">
        <v>3</v>
      </c>
      <c r="AD48" s="12">
        <v>87</v>
      </c>
      <c r="AE48" s="12">
        <v>2</v>
      </c>
      <c r="AF48" s="12">
        <v>80</v>
      </c>
      <c r="AG48" s="12">
        <v>2</v>
      </c>
      <c r="AH48" s="12">
        <v>93</v>
      </c>
      <c r="AI48" s="12">
        <v>0</v>
      </c>
      <c r="AJ48" s="12">
        <v>76</v>
      </c>
      <c r="AK48" s="12">
        <v>2</v>
      </c>
      <c r="AL48" s="12">
        <v>0</v>
      </c>
      <c r="AM48" s="12">
        <v>0</v>
      </c>
      <c r="AN48" s="12">
        <v>0</v>
      </c>
      <c r="AO48" s="12">
        <v>0</v>
      </c>
      <c r="AP48" s="12">
        <v>73</v>
      </c>
      <c r="AQ48" s="12">
        <v>3</v>
      </c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>
        <f t="shared" si="2"/>
        <v>42</v>
      </c>
      <c r="BK48" s="6">
        <f t="shared" si="3"/>
        <v>82.280952380952385</v>
      </c>
      <c r="BL48" s="12">
        <v>85</v>
      </c>
      <c r="BM48" s="12">
        <v>72.8</v>
      </c>
      <c r="BN48" s="41">
        <v>78.900000000000006</v>
      </c>
    </row>
    <row r="49" spans="1:66" s="11" customFormat="1" ht="17.45" customHeight="1" x14ac:dyDescent="0.2">
      <c r="A49" s="12">
        <v>48</v>
      </c>
      <c r="B49" s="12">
        <v>2019111779</v>
      </c>
      <c r="C49" s="12" t="s">
        <v>423</v>
      </c>
      <c r="D49" s="12" t="s">
        <v>13</v>
      </c>
      <c r="E49" s="12" t="s">
        <v>375</v>
      </c>
      <c r="F49" s="12">
        <v>86</v>
      </c>
      <c r="G49" s="12">
        <v>4</v>
      </c>
      <c r="H49" s="12">
        <v>81</v>
      </c>
      <c r="I49" s="12">
        <v>3</v>
      </c>
      <c r="J49" s="12">
        <v>97</v>
      </c>
      <c r="K49" s="12">
        <v>0</v>
      </c>
      <c r="L49" s="12">
        <v>81</v>
      </c>
      <c r="M49" s="12">
        <v>4</v>
      </c>
      <c r="N49" s="12">
        <v>76</v>
      </c>
      <c r="O49" s="12">
        <v>3</v>
      </c>
      <c r="P49" s="12">
        <v>74</v>
      </c>
      <c r="Q49" s="12">
        <v>2</v>
      </c>
      <c r="R49" s="12">
        <v>72</v>
      </c>
      <c r="S49" s="12">
        <v>4</v>
      </c>
      <c r="T49" s="12">
        <v>84.5</v>
      </c>
      <c r="U49" s="12">
        <v>3</v>
      </c>
      <c r="V49" s="12">
        <v>83</v>
      </c>
      <c r="W49" s="12">
        <v>3</v>
      </c>
      <c r="X49" s="12">
        <v>80</v>
      </c>
      <c r="Y49" s="12">
        <v>2</v>
      </c>
      <c r="Z49" s="12">
        <v>90</v>
      </c>
      <c r="AA49" s="12">
        <v>2</v>
      </c>
      <c r="AB49" s="12">
        <v>80.400000000000006</v>
      </c>
      <c r="AC49" s="12">
        <v>3</v>
      </c>
      <c r="AD49" s="12">
        <v>93</v>
      </c>
      <c r="AE49" s="12">
        <v>2</v>
      </c>
      <c r="AF49" s="12">
        <v>77</v>
      </c>
      <c r="AG49" s="12">
        <v>2</v>
      </c>
      <c r="AH49" s="12">
        <v>93</v>
      </c>
      <c r="AI49" s="12">
        <v>0</v>
      </c>
      <c r="AJ49" s="12">
        <v>94</v>
      </c>
      <c r="AK49" s="12">
        <v>2</v>
      </c>
      <c r="AL49" s="12">
        <v>0</v>
      </c>
      <c r="AM49" s="12">
        <v>0</v>
      </c>
      <c r="AN49" s="12">
        <v>0</v>
      </c>
      <c r="AO49" s="12">
        <v>0</v>
      </c>
      <c r="AP49" s="12">
        <v>88</v>
      </c>
      <c r="AQ49" s="12">
        <v>3</v>
      </c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>
        <f t="shared" si="2"/>
        <v>42</v>
      </c>
      <c r="BK49" s="6">
        <f t="shared" si="3"/>
        <v>82.159523809523805</v>
      </c>
      <c r="BL49" s="12">
        <v>80</v>
      </c>
      <c r="BM49" s="12">
        <v>67</v>
      </c>
      <c r="BN49" s="41">
        <v>73.5</v>
      </c>
    </row>
    <row r="50" spans="1:66" s="11" customFormat="1" ht="17.45" customHeight="1" x14ac:dyDescent="0.2">
      <c r="A50" s="12">
        <v>49</v>
      </c>
      <c r="B50" s="12">
        <v>2019115157</v>
      </c>
      <c r="C50" s="12" t="s">
        <v>419</v>
      </c>
      <c r="D50" s="12" t="s">
        <v>13</v>
      </c>
      <c r="E50" s="12" t="s">
        <v>381</v>
      </c>
      <c r="F50" s="12">
        <v>92</v>
      </c>
      <c r="G50" s="12">
        <v>4</v>
      </c>
      <c r="H50" s="12">
        <v>76</v>
      </c>
      <c r="I50" s="12">
        <v>3</v>
      </c>
      <c r="J50" s="12">
        <v>90</v>
      </c>
      <c r="K50" s="12">
        <v>0</v>
      </c>
      <c r="L50" s="12">
        <v>76</v>
      </c>
      <c r="M50" s="12">
        <v>4</v>
      </c>
      <c r="N50" s="12">
        <v>83</v>
      </c>
      <c r="O50" s="12">
        <v>3</v>
      </c>
      <c r="P50" s="12">
        <v>84</v>
      </c>
      <c r="Q50" s="12">
        <v>2</v>
      </c>
      <c r="R50" s="12">
        <v>74</v>
      </c>
      <c r="S50" s="12">
        <v>4</v>
      </c>
      <c r="T50" s="12">
        <v>79</v>
      </c>
      <c r="U50" s="12">
        <v>3</v>
      </c>
      <c r="V50" s="12">
        <v>90</v>
      </c>
      <c r="W50" s="12">
        <v>3</v>
      </c>
      <c r="X50" s="12">
        <v>81.400000000000006</v>
      </c>
      <c r="Y50" s="12">
        <v>2</v>
      </c>
      <c r="Z50" s="12">
        <v>92</v>
      </c>
      <c r="AA50" s="12">
        <v>2</v>
      </c>
      <c r="AB50" s="12">
        <v>84</v>
      </c>
      <c r="AC50" s="12">
        <v>3</v>
      </c>
      <c r="AD50" s="12">
        <v>93</v>
      </c>
      <c r="AE50" s="12">
        <v>2</v>
      </c>
      <c r="AF50" s="12">
        <v>0</v>
      </c>
      <c r="AG50" s="12">
        <v>0</v>
      </c>
      <c r="AH50" s="12">
        <v>93</v>
      </c>
      <c r="AI50" s="12">
        <v>0</v>
      </c>
      <c r="AJ50" s="12">
        <v>81</v>
      </c>
      <c r="AK50" s="12">
        <v>2</v>
      </c>
      <c r="AL50" s="12">
        <v>79</v>
      </c>
      <c r="AM50" s="12">
        <v>2</v>
      </c>
      <c r="AN50" s="12">
        <v>0</v>
      </c>
      <c r="AO50" s="12">
        <v>0</v>
      </c>
      <c r="AP50" s="12">
        <v>70</v>
      </c>
      <c r="AQ50" s="12">
        <v>3</v>
      </c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>
        <f t="shared" si="2"/>
        <v>42</v>
      </c>
      <c r="BK50" s="6">
        <f t="shared" si="3"/>
        <v>81.780952380952385</v>
      </c>
      <c r="BL50" s="12">
        <v>91</v>
      </c>
      <c r="BM50" s="12">
        <v>91.2</v>
      </c>
      <c r="BN50" s="41">
        <v>91.1</v>
      </c>
    </row>
    <row r="51" spans="1:66" s="11" customFormat="1" ht="17.45" customHeight="1" x14ac:dyDescent="0.2">
      <c r="A51" s="12">
        <v>50</v>
      </c>
      <c r="B51" s="12">
        <v>2019111706</v>
      </c>
      <c r="C51" s="12" t="s">
        <v>424</v>
      </c>
      <c r="D51" s="12" t="s">
        <v>13</v>
      </c>
      <c r="E51" s="12" t="s">
        <v>375</v>
      </c>
      <c r="F51" s="12">
        <v>83</v>
      </c>
      <c r="G51" s="12">
        <v>4</v>
      </c>
      <c r="H51" s="12">
        <v>77</v>
      </c>
      <c r="I51" s="12">
        <v>3</v>
      </c>
      <c r="J51" s="12">
        <v>94</v>
      </c>
      <c r="K51" s="12">
        <v>0</v>
      </c>
      <c r="L51" s="12">
        <v>76</v>
      </c>
      <c r="M51" s="12">
        <v>4</v>
      </c>
      <c r="N51" s="12">
        <v>78</v>
      </c>
      <c r="O51" s="12">
        <v>3</v>
      </c>
      <c r="P51" s="12">
        <v>80</v>
      </c>
      <c r="Q51" s="12">
        <v>2</v>
      </c>
      <c r="R51" s="12">
        <v>65</v>
      </c>
      <c r="S51" s="12">
        <v>4</v>
      </c>
      <c r="T51" s="12">
        <v>82.5</v>
      </c>
      <c r="U51" s="12">
        <v>3</v>
      </c>
      <c r="V51" s="12">
        <v>93</v>
      </c>
      <c r="W51" s="12">
        <v>3</v>
      </c>
      <c r="X51" s="12">
        <v>88</v>
      </c>
      <c r="Y51" s="12">
        <v>2</v>
      </c>
      <c r="Z51" s="12">
        <v>89</v>
      </c>
      <c r="AA51" s="12">
        <v>2</v>
      </c>
      <c r="AB51" s="12">
        <v>81.8</v>
      </c>
      <c r="AC51" s="12">
        <v>3</v>
      </c>
      <c r="AD51" s="12">
        <v>90</v>
      </c>
      <c r="AE51" s="12">
        <v>2</v>
      </c>
      <c r="AF51" s="12">
        <v>84</v>
      </c>
      <c r="AG51" s="12">
        <v>2</v>
      </c>
      <c r="AH51" s="12">
        <v>93</v>
      </c>
      <c r="AI51" s="12">
        <v>0</v>
      </c>
      <c r="AJ51" s="12">
        <v>91</v>
      </c>
      <c r="AK51" s="12">
        <v>2</v>
      </c>
      <c r="AL51" s="12">
        <v>0</v>
      </c>
      <c r="AM51" s="12">
        <v>0</v>
      </c>
      <c r="AN51" s="12">
        <v>0</v>
      </c>
      <c r="AO51" s="12">
        <v>0</v>
      </c>
      <c r="AP51" s="12">
        <v>82</v>
      </c>
      <c r="AQ51" s="12">
        <v>3</v>
      </c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>
        <f t="shared" si="2"/>
        <v>42</v>
      </c>
      <c r="BK51" s="6">
        <f t="shared" si="3"/>
        <v>81.497619047619054</v>
      </c>
      <c r="BL51" s="12">
        <v>71</v>
      </c>
      <c r="BM51" s="12">
        <v>68.8</v>
      </c>
      <c r="BN51" s="41">
        <v>69.900000000000006</v>
      </c>
    </row>
    <row r="52" spans="1:66" s="11" customFormat="1" ht="17.45" customHeight="1" x14ac:dyDescent="0.2">
      <c r="A52" s="12">
        <v>51</v>
      </c>
      <c r="B52" s="12">
        <v>2019111970</v>
      </c>
      <c r="C52" s="12" t="s">
        <v>426</v>
      </c>
      <c r="D52" s="12" t="s">
        <v>13</v>
      </c>
      <c r="E52" s="12" t="s">
        <v>381</v>
      </c>
      <c r="F52" s="12">
        <v>79</v>
      </c>
      <c r="G52" s="12">
        <v>4</v>
      </c>
      <c r="H52" s="12">
        <v>72</v>
      </c>
      <c r="I52" s="12">
        <v>3</v>
      </c>
      <c r="J52" s="12">
        <v>89</v>
      </c>
      <c r="K52" s="12">
        <v>0</v>
      </c>
      <c r="L52" s="12">
        <v>74</v>
      </c>
      <c r="M52" s="12">
        <v>4</v>
      </c>
      <c r="N52" s="12">
        <v>89</v>
      </c>
      <c r="O52" s="12">
        <v>3</v>
      </c>
      <c r="P52" s="12">
        <v>71</v>
      </c>
      <c r="Q52" s="12">
        <v>2</v>
      </c>
      <c r="R52" s="12">
        <v>78</v>
      </c>
      <c r="S52" s="12">
        <v>4</v>
      </c>
      <c r="T52" s="12">
        <v>85</v>
      </c>
      <c r="U52" s="12">
        <v>3</v>
      </c>
      <c r="V52" s="12">
        <v>86</v>
      </c>
      <c r="W52" s="12">
        <v>3</v>
      </c>
      <c r="X52" s="12">
        <v>76.900000000000006</v>
      </c>
      <c r="Y52" s="12">
        <v>2</v>
      </c>
      <c r="Z52" s="12">
        <v>86</v>
      </c>
      <c r="AA52" s="12">
        <v>2</v>
      </c>
      <c r="AB52" s="12">
        <v>83</v>
      </c>
      <c r="AC52" s="12">
        <v>3</v>
      </c>
      <c r="AD52" s="12">
        <v>86</v>
      </c>
      <c r="AE52" s="12">
        <v>2</v>
      </c>
      <c r="AF52" s="12">
        <v>86</v>
      </c>
      <c r="AG52" s="12">
        <v>2</v>
      </c>
      <c r="AH52" s="12">
        <v>93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87</v>
      </c>
      <c r="AO52" s="12">
        <v>2</v>
      </c>
      <c r="AP52" s="12">
        <v>89</v>
      </c>
      <c r="AQ52" s="12">
        <v>3</v>
      </c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>
        <f t="shared" si="2"/>
        <v>42</v>
      </c>
      <c r="BK52" s="6">
        <f t="shared" si="3"/>
        <v>81.471428571428575</v>
      </c>
      <c r="BL52" s="12">
        <v>81</v>
      </c>
      <c r="BM52" s="12">
        <v>91</v>
      </c>
      <c r="BN52" s="41">
        <v>86</v>
      </c>
    </row>
    <row r="53" spans="1:66" s="11" customFormat="1" ht="17.45" customHeight="1" x14ac:dyDescent="0.2">
      <c r="A53" s="12">
        <v>52</v>
      </c>
      <c r="B53" s="12">
        <v>2019111819</v>
      </c>
      <c r="C53" s="12" t="s">
        <v>428</v>
      </c>
      <c r="D53" s="12" t="s">
        <v>12</v>
      </c>
      <c r="E53" s="12" t="s">
        <v>377</v>
      </c>
      <c r="F53" s="12">
        <v>84</v>
      </c>
      <c r="G53" s="12">
        <v>4</v>
      </c>
      <c r="H53" s="12">
        <v>74</v>
      </c>
      <c r="I53" s="12">
        <v>3</v>
      </c>
      <c r="J53" s="12">
        <v>88</v>
      </c>
      <c r="K53" s="12">
        <v>0</v>
      </c>
      <c r="L53" s="12">
        <v>72</v>
      </c>
      <c r="M53" s="12">
        <v>4</v>
      </c>
      <c r="N53" s="12">
        <v>78</v>
      </c>
      <c r="O53" s="12">
        <v>3</v>
      </c>
      <c r="P53" s="12">
        <v>77</v>
      </c>
      <c r="Q53" s="12">
        <v>2</v>
      </c>
      <c r="R53" s="12">
        <v>78</v>
      </c>
      <c r="S53" s="12">
        <v>4</v>
      </c>
      <c r="T53" s="12">
        <v>93</v>
      </c>
      <c r="U53" s="12">
        <v>3</v>
      </c>
      <c r="V53" s="12">
        <v>79</v>
      </c>
      <c r="W53" s="12">
        <v>3</v>
      </c>
      <c r="X53" s="12">
        <v>69</v>
      </c>
      <c r="Y53" s="12">
        <v>2</v>
      </c>
      <c r="Z53" s="12">
        <v>85</v>
      </c>
      <c r="AA53" s="12">
        <v>2</v>
      </c>
      <c r="AB53" s="12">
        <v>83.9</v>
      </c>
      <c r="AC53" s="12">
        <v>3</v>
      </c>
      <c r="AD53" s="12">
        <v>87</v>
      </c>
      <c r="AE53" s="12">
        <v>2</v>
      </c>
      <c r="AF53" s="12">
        <v>87</v>
      </c>
      <c r="AG53" s="12">
        <v>2</v>
      </c>
      <c r="AH53" s="12">
        <v>93</v>
      </c>
      <c r="AI53" s="12">
        <v>0</v>
      </c>
      <c r="AJ53" s="12">
        <v>87</v>
      </c>
      <c r="AK53" s="12">
        <v>2</v>
      </c>
      <c r="AL53" s="12">
        <v>0</v>
      </c>
      <c r="AM53" s="12">
        <v>0</v>
      </c>
      <c r="AN53" s="12">
        <v>0</v>
      </c>
      <c r="AO53" s="12">
        <v>0</v>
      </c>
      <c r="AP53" s="12">
        <v>91</v>
      </c>
      <c r="AQ53" s="12">
        <v>3</v>
      </c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>
        <f t="shared" si="2"/>
        <v>42</v>
      </c>
      <c r="BK53" s="6">
        <f t="shared" si="3"/>
        <v>81.349999999999994</v>
      </c>
      <c r="BL53" s="12">
        <v>81</v>
      </c>
      <c r="BM53" s="12">
        <v>93</v>
      </c>
      <c r="BN53" s="41">
        <v>87</v>
      </c>
    </row>
    <row r="54" spans="1:66" s="11" customFormat="1" ht="17.45" customHeight="1" x14ac:dyDescent="0.2">
      <c r="A54" s="12">
        <v>53</v>
      </c>
      <c r="B54" s="12">
        <v>2019111674</v>
      </c>
      <c r="C54" s="12" t="s">
        <v>429</v>
      </c>
      <c r="D54" s="12" t="s">
        <v>13</v>
      </c>
      <c r="E54" s="12" t="s">
        <v>375</v>
      </c>
      <c r="F54" s="12">
        <v>84</v>
      </c>
      <c r="G54" s="12">
        <v>4</v>
      </c>
      <c r="H54" s="12">
        <v>82</v>
      </c>
      <c r="I54" s="12">
        <v>3</v>
      </c>
      <c r="J54" s="12">
        <v>90</v>
      </c>
      <c r="K54" s="12">
        <v>0</v>
      </c>
      <c r="L54" s="12">
        <v>77</v>
      </c>
      <c r="M54" s="12">
        <v>4</v>
      </c>
      <c r="N54" s="12">
        <v>75</v>
      </c>
      <c r="O54" s="12">
        <v>3</v>
      </c>
      <c r="P54" s="12">
        <v>78</v>
      </c>
      <c r="Q54" s="12">
        <v>2</v>
      </c>
      <c r="R54" s="12">
        <v>65</v>
      </c>
      <c r="S54" s="12">
        <v>4</v>
      </c>
      <c r="T54" s="12">
        <v>90.5</v>
      </c>
      <c r="U54" s="12">
        <v>3</v>
      </c>
      <c r="V54" s="12">
        <v>92</v>
      </c>
      <c r="W54" s="12">
        <v>3</v>
      </c>
      <c r="X54" s="12">
        <v>79</v>
      </c>
      <c r="Y54" s="12">
        <v>2</v>
      </c>
      <c r="Z54" s="12">
        <v>86</v>
      </c>
      <c r="AA54" s="12">
        <v>2</v>
      </c>
      <c r="AB54" s="12">
        <v>70.599999999999994</v>
      </c>
      <c r="AC54" s="12">
        <v>3</v>
      </c>
      <c r="AD54" s="12">
        <v>84</v>
      </c>
      <c r="AE54" s="12">
        <v>2</v>
      </c>
      <c r="AF54" s="12">
        <v>80</v>
      </c>
      <c r="AG54" s="12">
        <v>2</v>
      </c>
      <c r="AH54" s="12">
        <v>93</v>
      </c>
      <c r="AI54" s="12">
        <v>0</v>
      </c>
      <c r="AJ54" s="12">
        <v>93</v>
      </c>
      <c r="AK54" s="12">
        <v>2</v>
      </c>
      <c r="AL54" s="12">
        <v>80</v>
      </c>
      <c r="AM54" s="12">
        <v>2</v>
      </c>
      <c r="AN54" s="12">
        <v>0</v>
      </c>
      <c r="AO54" s="12">
        <v>0</v>
      </c>
      <c r="AP54" s="12">
        <v>94</v>
      </c>
      <c r="AQ54" s="12">
        <v>3</v>
      </c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>
        <f t="shared" si="2"/>
        <v>44</v>
      </c>
      <c r="BK54" s="6">
        <f t="shared" si="3"/>
        <v>81.279545454545456</v>
      </c>
      <c r="BL54" s="12">
        <v>89</v>
      </c>
      <c r="BM54" s="12">
        <v>88.5</v>
      </c>
      <c r="BN54" s="41">
        <v>88.75</v>
      </c>
    </row>
    <row r="55" spans="1:66" s="11" customFormat="1" ht="17.45" customHeight="1" x14ac:dyDescent="0.2">
      <c r="A55" s="12">
        <v>54</v>
      </c>
      <c r="B55" s="12">
        <v>2019111695</v>
      </c>
      <c r="C55" s="12" t="s">
        <v>430</v>
      </c>
      <c r="D55" s="12" t="s">
        <v>13</v>
      </c>
      <c r="E55" s="12" t="s">
        <v>375</v>
      </c>
      <c r="F55" s="12">
        <v>85</v>
      </c>
      <c r="G55" s="12">
        <v>4</v>
      </c>
      <c r="H55" s="12">
        <v>71</v>
      </c>
      <c r="I55" s="12">
        <v>3</v>
      </c>
      <c r="J55" s="12">
        <v>96</v>
      </c>
      <c r="K55" s="12">
        <v>0</v>
      </c>
      <c r="L55" s="12">
        <v>77</v>
      </c>
      <c r="M55" s="12">
        <v>4</v>
      </c>
      <c r="N55" s="12">
        <v>82</v>
      </c>
      <c r="O55" s="12">
        <v>3</v>
      </c>
      <c r="P55" s="12">
        <v>72</v>
      </c>
      <c r="Q55" s="12">
        <v>2</v>
      </c>
      <c r="R55" s="12">
        <v>72</v>
      </c>
      <c r="S55" s="12">
        <v>4</v>
      </c>
      <c r="T55" s="12">
        <v>81.3</v>
      </c>
      <c r="U55" s="12">
        <v>3</v>
      </c>
      <c r="V55" s="12">
        <v>85</v>
      </c>
      <c r="W55" s="12">
        <v>3</v>
      </c>
      <c r="X55" s="12">
        <v>82</v>
      </c>
      <c r="Y55" s="12">
        <v>2</v>
      </c>
      <c r="Z55" s="12">
        <v>92</v>
      </c>
      <c r="AA55" s="12">
        <v>2</v>
      </c>
      <c r="AB55" s="12">
        <v>77.7</v>
      </c>
      <c r="AC55" s="12">
        <v>3</v>
      </c>
      <c r="AD55" s="12">
        <v>84</v>
      </c>
      <c r="AE55" s="12">
        <v>2</v>
      </c>
      <c r="AF55" s="12">
        <v>81</v>
      </c>
      <c r="AG55" s="12">
        <v>2</v>
      </c>
      <c r="AH55" s="12">
        <v>93</v>
      </c>
      <c r="AI55" s="12">
        <v>0</v>
      </c>
      <c r="AJ55" s="12">
        <v>92</v>
      </c>
      <c r="AK55" s="12">
        <v>2</v>
      </c>
      <c r="AL55" s="12">
        <v>79</v>
      </c>
      <c r="AM55" s="12">
        <v>2</v>
      </c>
      <c r="AN55" s="12">
        <v>0</v>
      </c>
      <c r="AO55" s="12">
        <v>0</v>
      </c>
      <c r="AP55" s="12">
        <v>91</v>
      </c>
      <c r="AQ55" s="12">
        <v>3</v>
      </c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>
        <f t="shared" si="2"/>
        <v>44</v>
      </c>
      <c r="BK55" s="6">
        <f t="shared" si="3"/>
        <v>81</v>
      </c>
      <c r="BL55" s="12">
        <v>79</v>
      </c>
      <c r="BM55" s="12">
        <v>82.1</v>
      </c>
      <c r="BN55" s="41">
        <v>80.55</v>
      </c>
    </row>
    <row r="56" spans="1:66" s="11" customFormat="1" ht="17.45" customHeight="1" x14ac:dyDescent="0.2">
      <c r="A56" s="12">
        <v>55</v>
      </c>
      <c r="B56" s="12">
        <v>2019111720</v>
      </c>
      <c r="C56" s="12" t="s">
        <v>425</v>
      </c>
      <c r="D56" s="12" t="s">
        <v>13</v>
      </c>
      <c r="E56" s="12" t="s">
        <v>375</v>
      </c>
      <c r="F56" s="12">
        <v>84</v>
      </c>
      <c r="G56" s="12">
        <v>4</v>
      </c>
      <c r="H56" s="12">
        <v>79</v>
      </c>
      <c r="I56" s="12">
        <v>3</v>
      </c>
      <c r="J56" s="12">
        <v>97</v>
      </c>
      <c r="K56" s="12">
        <v>0</v>
      </c>
      <c r="L56" s="12">
        <v>77</v>
      </c>
      <c r="M56" s="12">
        <v>4</v>
      </c>
      <c r="N56" s="12">
        <v>80</v>
      </c>
      <c r="O56" s="12">
        <v>3</v>
      </c>
      <c r="P56" s="12">
        <v>79</v>
      </c>
      <c r="Q56" s="12">
        <v>2</v>
      </c>
      <c r="R56" s="12">
        <v>66</v>
      </c>
      <c r="S56" s="12">
        <v>4</v>
      </c>
      <c r="T56" s="12">
        <v>91.5</v>
      </c>
      <c r="U56" s="12">
        <v>3</v>
      </c>
      <c r="V56" s="12">
        <v>84</v>
      </c>
      <c r="W56" s="12">
        <v>3</v>
      </c>
      <c r="X56" s="12">
        <v>79</v>
      </c>
      <c r="Y56" s="12">
        <v>2</v>
      </c>
      <c r="Z56" s="12">
        <v>93</v>
      </c>
      <c r="AA56" s="12">
        <v>2</v>
      </c>
      <c r="AB56" s="12">
        <v>70.599999999999994</v>
      </c>
      <c r="AC56" s="12">
        <v>3</v>
      </c>
      <c r="AD56" s="12">
        <v>92</v>
      </c>
      <c r="AE56" s="12">
        <v>2</v>
      </c>
      <c r="AF56" s="12">
        <v>84</v>
      </c>
      <c r="AG56" s="12">
        <v>2</v>
      </c>
      <c r="AH56" s="12">
        <v>93</v>
      </c>
      <c r="AI56" s="12">
        <v>0</v>
      </c>
      <c r="AJ56" s="12">
        <v>0</v>
      </c>
      <c r="AK56" s="12">
        <v>0</v>
      </c>
      <c r="AL56" s="12">
        <v>89</v>
      </c>
      <c r="AM56" s="12">
        <v>2</v>
      </c>
      <c r="AN56" s="12">
        <v>0</v>
      </c>
      <c r="AO56" s="12">
        <v>0</v>
      </c>
      <c r="AP56" s="12">
        <v>82</v>
      </c>
      <c r="AQ56" s="12">
        <v>3</v>
      </c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>
        <f t="shared" si="2"/>
        <v>42</v>
      </c>
      <c r="BK56" s="6">
        <f t="shared" si="3"/>
        <v>80.983333333333334</v>
      </c>
      <c r="BL56" s="12">
        <v>84</v>
      </c>
      <c r="BM56" s="12">
        <v>97.5</v>
      </c>
      <c r="BN56" s="41">
        <v>90.75</v>
      </c>
    </row>
    <row r="57" spans="1:66" s="11" customFormat="1" ht="17.45" customHeight="1" x14ac:dyDescent="0.2">
      <c r="A57" s="12">
        <v>56</v>
      </c>
      <c r="B57" s="12">
        <v>2019111672</v>
      </c>
      <c r="C57" s="12" t="s">
        <v>431</v>
      </c>
      <c r="D57" s="12" t="s">
        <v>13</v>
      </c>
      <c r="E57" s="12" t="s">
        <v>375</v>
      </c>
      <c r="F57" s="12">
        <v>86</v>
      </c>
      <c r="G57" s="12">
        <v>4</v>
      </c>
      <c r="H57" s="12">
        <v>81</v>
      </c>
      <c r="I57" s="12">
        <v>3</v>
      </c>
      <c r="J57" s="12">
        <v>92</v>
      </c>
      <c r="K57" s="12">
        <v>0</v>
      </c>
      <c r="L57" s="12">
        <v>79</v>
      </c>
      <c r="M57" s="12">
        <v>4</v>
      </c>
      <c r="N57" s="12">
        <v>66</v>
      </c>
      <c r="O57" s="12">
        <v>3</v>
      </c>
      <c r="P57" s="12">
        <v>77</v>
      </c>
      <c r="Q57" s="12">
        <v>2</v>
      </c>
      <c r="R57" s="12">
        <v>60</v>
      </c>
      <c r="S57" s="12">
        <v>4</v>
      </c>
      <c r="T57" s="12">
        <v>83.2</v>
      </c>
      <c r="U57" s="12">
        <v>3</v>
      </c>
      <c r="V57" s="12">
        <v>87</v>
      </c>
      <c r="W57" s="12">
        <v>3</v>
      </c>
      <c r="X57" s="12">
        <v>85</v>
      </c>
      <c r="Y57" s="12">
        <v>2</v>
      </c>
      <c r="Z57" s="12">
        <v>87</v>
      </c>
      <c r="AA57" s="12">
        <v>2</v>
      </c>
      <c r="AB57" s="12">
        <v>73.400000000000006</v>
      </c>
      <c r="AC57" s="12">
        <v>3</v>
      </c>
      <c r="AD57" s="12">
        <v>89</v>
      </c>
      <c r="AE57" s="12">
        <v>2</v>
      </c>
      <c r="AF57" s="12">
        <v>88</v>
      </c>
      <c r="AG57" s="12">
        <v>2</v>
      </c>
      <c r="AH57" s="12">
        <v>93</v>
      </c>
      <c r="AI57" s="12">
        <v>0</v>
      </c>
      <c r="AJ57" s="12">
        <v>93</v>
      </c>
      <c r="AK57" s="12">
        <v>2</v>
      </c>
      <c r="AL57" s="12">
        <v>0</v>
      </c>
      <c r="AM57" s="12">
        <v>0</v>
      </c>
      <c r="AN57" s="12">
        <v>89</v>
      </c>
      <c r="AO57" s="12">
        <v>2</v>
      </c>
      <c r="AP57" s="12">
        <v>88</v>
      </c>
      <c r="AQ57" s="12">
        <v>3</v>
      </c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>
        <f t="shared" si="2"/>
        <v>44</v>
      </c>
      <c r="BK57" s="6">
        <f t="shared" si="3"/>
        <v>80.722727272727269</v>
      </c>
      <c r="BL57" s="12">
        <v>92</v>
      </c>
      <c r="BM57" s="12">
        <v>92.5</v>
      </c>
      <c r="BN57" s="41">
        <v>92.25</v>
      </c>
    </row>
    <row r="58" spans="1:66" s="11" customFormat="1" ht="17.45" customHeight="1" x14ac:dyDescent="0.2">
      <c r="A58" s="12">
        <v>57</v>
      </c>
      <c r="B58" s="12">
        <v>2019113641</v>
      </c>
      <c r="C58" s="12" t="s">
        <v>427</v>
      </c>
      <c r="D58" s="12" t="s">
        <v>12</v>
      </c>
      <c r="E58" s="12" t="s">
        <v>381</v>
      </c>
      <c r="F58" s="12">
        <v>84</v>
      </c>
      <c r="G58" s="12">
        <v>4</v>
      </c>
      <c r="H58" s="12">
        <v>85</v>
      </c>
      <c r="I58" s="12">
        <v>3</v>
      </c>
      <c r="J58" s="12">
        <v>95.5</v>
      </c>
      <c r="K58" s="12">
        <v>0</v>
      </c>
      <c r="L58" s="12">
        <v>68</v>
      </c>
      <c r="M58" s="12">
        <v>4</v>
      </c>
      <c r="N58" s="12">
        <v>85</v>
      </c>
      <c r="O58" s="12">
        <v>3</v>
      </c>
      <c r="P58" s="12">
        <v>81</v>
      </c>
      <c r="Q58" s="12">
        <v>2</v>
      </c>
      <c r="R58" s="12">
        <v>73</v>
      </c>
      <c r="S58" s="12">
        <v>4</v>
      </c>
      <c r="T58" s="12">
        <v>82</v>
      </c>
      <c r="U58" s="12">
        <v>3</v>
      </c>
      <c r="V58" s="12">
        <v>89</v>
      </c>
      <c r="W58" s="12">
        <v>3</v>
      </c>
      <c r="X58" s="12">
        <v>68.8</v>
      </c>
      <c r="Y58" s="12">
        <v>2</v>
      </c>
      <c r="Z58" s="12">
        <v>92</v>
      </c>
      <c r="AA58" s="12">
        <v>2</v>
      </c>
      <c r="AB58" s="12">
        <v>81</v>
      </c>
      <c r="AC58" s="12">
        <v>3</v>
      </c>
      <c r="AD58" s="12">
        <v>84</v>
      </c>
      <c r="AE58" s="12">
        <v>2</v>
      </c>
      <c r="AF58" s="12">
        <v>85</v>
      </c>
      <c r="AG58" s="12">
        <v>2</v>
      </c>
      <c r="AH58" s="12">
        <v>93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82</v>
      </c>
      <c r="AO58" s="12">
        <v>2</v>
      </c>
      <c r="AP58" s="12">
        <v>78</v>
      </c>
      <c r="AQ58" s="12">
        <v>3</v>
      </c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>
        <f t="shared" si="2"/>
        <v>42</v>
      </c>
      <c r="BK58" s="6">
        <f t="shared" si="3"/>
        <v>80.609523809523807</v>
      </c>
      <c r="BL58" s="12">
        <v>76</v>
      </c>
      <c r="BM58" s="12">
        <v>92.2</v>
      </c>
      <c r="BN58" s="41">
        <v>84.1</v>
      </c>
    </row>
    <row r="59" spans="1:66" s="11" customFormat="1" ht="17.45" customHeight="1" x14ac:dyDescent="0.2">
      <c r="A59" s="12">
        <v>58</v>
      </c>
      <c r="B59" s="12">
        <v>2019111955</v>
      </c>
      <c r="C59" s="12" t="s">
        <v>434</v>
      </c>
      <c r="D59" s="12" t="s">
        <v>13</v>
      </c>
      <c r="E59" s="12" t="s">
        <v>381</v>
      </c>
      <c r="F59" s="12">
        <v>83</v>
      </c>
      <c r="G59" s="12">
        <v>4</v>
      </c>
      <c r="H59" s="12">
        <v>73</v>
      </c>
      <c r="I59" s="12">
        <v>3</v>
      </c>
      <c r="J59" s="12">
        <v>85</v>
      </c>
      <c r="K59" s="12">
        <v>0</v>
      </c>
      <c r="L59" s="12">
        <v>69</v>
      </c>
      <c r="M59" s="12">
        <v>4</v>
      </c>
      <c r="N59" s="12">
        <v>87</v>
      </c>
      <c r="O59" s="12">
        <v>3</v>
      </c>
      <c r="P59" s="12">
        <v>86</v>
      </c>
      <c r="Q59" s="12">
        <v>2</v>
      </c>
      <c r="R59" s="12">
        <v>85</v>
      </c>
      <c r="S59" s="12">
        <v>4</v>
      </c>
      <c r="T59" s="12">
        <v>78</v>
      </c>
      <c r="U59" s="12">
        <v>3</v>
      </c>
      <c r="V59" s="12">
        <v>85</v>
      </c>
      <c r="W59" s="12">
        <v>3</v>
      </c>
      <c r="X59" s="12">
        <v>72.599999999999994</v>
      </c>
      <c r="Y59" s="12">
        <v>2</v>
      </c>
      <c r="Z59" s="12">
        <v>85</v>
      </c>
      <c r="AA59" s="12">
        <v>2</v>
      </c>
      <c r="AB59" s="12">
        <v>71</v>
      </c>
      <c r="AC59" s="12">
        <v>3</v>
      </c>
      <c r="AD59" s="12">
        <v>87</v>
      </c>
      <c r="AE59" s="12">
        <v>2</v>
      </c>
      <c r="AF59" s="12">
        <v>78</v>
      </c>
      <c r="AG59" s="12">
        <v>2</v>
      </c>
      <c r="AH59" s="12">
        <v>93</v>
      </c>
      <c r="AI59" s="12">
        <v>0</v>
      </c>
      <c r="AJ59" s="12">
        <v>78</v>
      </c>
      <c r="AK59" s="12">
        <v>2</v>
      </c>
      <c r="AL59" s="12">
        <v>0</v>
      </c>
      <c r="AM59" s="12">
        <v>0</v>
      </c>
      <c r="AN59" s="12">
        <v>0</v>
      </c>
      <c r="AO59" s="12">
        <v>0</v>
      </c>
      <c r="AP59" s="12">
        <v>91</v>
      </c>
      <c r="AQ59" s="12">
        <v>3</v>
      </c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>
        <f t="shared" si="2"/>
        <v>42</v>
      </c>
      <c r="BK59" s="6">
        <f t="shared" si="3"/>
        <v>80.385714285714286</v>
      </c>
      <c r="BL59" s="12">
        <v>74</v>
      </c>
      <c r="BM59" s="12">
        <v>73.2</v>
      </c>
      <c r="BN59" s="41">
        <v>73.599999999999994</v>
      </c>
    </row>
    <row r="60" spans="1:66" s="11" customFormat="1" ht="17.45" customHeight="1" x14ac:dyDescent="0.2">
      <c r="A60" s="12">
        <v>59</v>
      </c>
      <c r="B60" s="12">
        <v>2019111942</v>
      </c>
      <c r="C60" s="12" t="s">
        <v>436</v>
      </c>
      <c r="D60" s="12" t="s">
        <v>13</v>
      </c>
      <c r="E60" s="12" t="s">
        <v>381</v>
      </c>
      <c r="F60" s="12">
        <v>75</v>
      </c>
      <c r="G60" s="12">
        <v>4</v>
      </c>
      <c r="H60" s="12">
        <v>73</v>
      </c>
      <c r="I60" s="12">
        <v>3</v>
      </c>
      <c r="J60" s="12">
        <v>94.1</v>
      </c>
      <c r="K60" s="12">
        <v>0</v>
      </c>
      <c r="L60" s="12">
        <v>67</v>
      </c>
      <c r="M60" s="12">
        <v>4</v>
      </c>
      <c r="N60" s="12">
        <v>97</v>
      </c>
      <c r="O60" s="12">
        <v>3</v>
      </c>
      <c r="P60" s="12">
        <v>71</v>
      </c>
      <c r="Q60" s="12">
        <v>2</v>
      </c>
      <c r="R60" s="12">
        <v>73</v>
      </c>
      <c r="S60" s="12">
        <v>4</v>
      </c>
      <c r="T60" s="12">
        <v>72</v>
      </c>
      <c r="U60" s="12">
        <v>3</v>
      </c>
      <c r="V60" s="12">
        <v>85</v>
      </c>
      <c r="W60" s="12">
        <v>3</v>
      </c>
      <c r="X60" s="12">
        <v>83.4</v>
      </c>
      <c r="Y60" s="12">
        <v>2</v>
      </c>
      <c r="Z60" s="12">
        <v>88</v>
      </c>
      <c r="AA60" s="12">
        <v>2</v>
      </c>
      <c r="AB60" s="12">
        <v>87</v>
      </c>
      <c r="AC60" s="12">
        <v>3</v>
      </c>
      <c r="AD60" s="12">
        <v>86</v>
      </c>
      <c r="AE60" s="12">
        <v>2</v>
      </c>
      <c r="AF60" s="12">
        <v>75</v>
      </c>
      <c r="AG60" s="12">
        <v>2</v>
      </c>
      <c r="AH60" s="12">
        <v>93</v>
      </c>
      <c r="AI60" s="12">
        <v>0</v>
      </c>
      <c r="AJ60" s="12">
        <v>85</v>
      </c>
      <c r="AK60" s="12">
        <v>2</v>
      </c>
      <c r="AL60" s="12">
        <v>0</v>
      </c>
      <c r="AM60" s="12">
        <v>0</v>
      </c>
      <c r="AN60" s="12">
        <v>0</v>
      </c>
      <c r="AO60" s="12">
        <v>0</v>
      </c>
      <c r="AP60" s="12">
        <v>95</v>
      </c>
      <c r="AQ60" s="12">
        <v>3</v>
      </c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>
        <f t="shared" si="2"/>
        <v>42</v>
      </c>
      <c r="BK60" s="6">
        <f t="shared" si="3"/>
        <v>80.090476190476195</v>
      </c>
      <c r="BL60" s="12">
        <v>90</v>
      </c>
      <c r="BM60" s="12">
        <v>77.400000000000006</v>
      </c>
      <c r="BN60" s="41">
        <v>83.7</v>
      </c>
    </row>
    <row r="61" spans="1:66" s="11" customFormat="1" ht="17.45" customHeight="1" x14ac:dyDescent="0.2">
      <c r="A61" s="12">
        <v>60</v>
      </c>
      <c r="B61" s="12">
        <v>2019111951</v>
      </c>
      <c r="C61" s="12" t="s">
        <v>438</v>
      </c>
      <c r="D61" s="12" t="s">
        <v>13</v>
      </c>
      <c r="E61" s="12" t="s">
        <v>381</v>
      </c>
      <c r="F61" s="12">
        <v>67</v>
      </c>
      <c r="G61" s="12">
        <v>4</v>
      </c>
      <c r="H61" s="12">
        <v>81</v>
      </c>
      <c r="I61" s="12">
        <v>3</v>
      </c>
      <c r="J61" s="12">
        <v>90</v>
      </c>
      <c r="K61" s="12">
        <v>0</v>
      </c>
      <c r="L61" s="12">
        <v>72</v>
      </c>
      <c r="M61" s="12">
        <v>4</v>
      </c>
      <c r="N61" s="12">
        <v>85</v>
      </c>
      <c r="O61" s="12">
        <v>3</v>
      </c>
      <c r="P61" s="12">
        <v>75</v>
      </c>
      <c r="Q61" s="12">
        <v>2</v>
      </c>
      <c r="R61" s="12">
        <v>74</v>
      </c>
      <c r="S61" s="12">
        <v>4</v>
      </c>
      <c r="T61" s="12">
        <v>85</v>
      </c>
      <c r="U61" s="12">
        <v>3</v>
      </c>
      <c r="V61" s="12">
        <v>84</v>
      </c>
      <c r="W61" s="12">
        <v>3</v>
      </c>
      <c r="X61" s="12">
        <v>70.2</v>
      </c>
      <c r="Y61" s="12">
        <v>2</v>
      </c>
      <c r="Z61" s="12">
        <v>89</v>
      </c>
      <c r="AA61" s="12">
        <v>2</v>
      </c>
      <c r="AB61" s="12">
        <v>79</v>
      </c>
      <c r="AC61" s="12">
        <v>3</v>
      </c>
      <c r="AD61" s="12">
        <v>91</v>
      </c>
      <c r="AE61" s="12">
        <v>2</v>
      </c>
      <c r="AF61" s="12">
        <v>86</v>
      </c>
      <c r="AG61" s="12">
        <v>2</v>
      </c>
      <c r="AH61" s="12">
        <v>93</v>
      </c>
      <c r="AI61" s="12">
        <v>0</v>
      </c>
      <c r="AJ61" s="12">
        <v>79</v>
      </c>
      <c r="AK61" s="12">
        <v>2</v>
      </c>
      <c r="AL61" s="12">
        <v>0</v>
      </c>
      <c r="AM61" s="12">
        <v>0</v>
      </c>
      <c r="AN61" s="12">
        <v>0</v>
      </c>
      <c r="AO61" s="12">
        <v>0</v>
      </c>
      <c r="AP61" s="12">
        <v>95</v>
      </c>
      <c r="AQ61" s="12">
        <v>3</v>
      </c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>
        <f t="shared" si="2"/>
        <v>42</v>
      </c>
      <c r="BK61" s="6">
        <f t="shared" si="3"/>
        <v>79.985714285714295</v>
      </c>
      <c r="BL61" s="12">
        <v>80</v>
      </c>
      <c r="BM61" s="12">
        <v>94</v>
      </c>
      <c r="BN61" s="41">
        <v>87</v>
      </c>
    </row>
    <row r="62" spans="1:66" s="11" customFormat="1" ht="17.45" customHeight="1" x14ac:dyDescent="0.2">
      <c r="A62" s="12">
        <v>61</v>
      </c>
      <c r="B62" s="12">
        <v>2019111705</v>
      </c>
      <c r="C62" s="12" t="s">
        <v>433</v>
      </c>
      <c r="D62" s="12" t="s">
        <v>13</v>
      </c>
      <c r="E62" s="12" t="s">
        <v>375</v>
      </c>
      <c r="F62" s="12">
        <v>77</v>
      </c>
      <c r="G62" s="12">
        <v>4</v>
      </c>
      <c r="H62" s="12">
        <v>71</v>
      </c>
      <c r="I62" s="12">
        <v>3</v>
      </c>
      <c r="J62" s="12">
        <v>96</v>
      </c>
      <c r="K62" s="12">
        <v>0</v>
      </c>
      <c r="L62" s="12">
        <v>79</v>
      </c>
      <c r="M62" s="12">
        <v>4</v>
      </c>
      <c r="N62" s="12">
        <v>78</v>
      </c>
      <c r="O62" s="12">
        <v>3</v>
      </c>
      <c r="P62" s="12">
        <v>83</v>
      </c>
      <c r="Q62" s="12">
        <v>2</v>
      </c>
      <c r="R62" s="12">
        <v>70</v>
      </c>
      <c r="S62" s="12">
        <v>4</v>
      </c>
      <c r="T62" s="12">
        <v>88.1</v>
      </c>
      <c r="U62" s="12">
        <v>3</v>
      </c>
      <c r="V62" s="12">
        <v>74</v>
      </c>
      <c r="W62" s="12">
        <v>3</v>
      </c>
      <c r="X62" s="12">
        <v>75</v>
      </c>
      <c r="Y62" s="12">
        <v>2</v>
      </c>
      <c r="Z62" s="12">
        <v>90</v>
      </c>
      <c r="AA62" s="12">
        <v>2</v>
      </c>
      <c r="AB62" s="12">
        <v>83.2</v>
      </c>
      <c r="AC62" s="12">
        <v>3</v>
      </c>
      <c r="AD62" s="12">
        <v>89</v>
      </c>
      <c r="AE62" s="12">
        <v>2</v>
      </c>
      <c r="AF62" s="12">
        <v>81</v>
      </c>
      <c r="AG62" s="12">
        <v>2</v>
      </c>
      <c r="AH62" s="12">
        <v>93</v>
      </c>
      <c r="AI62" s="12">
        <v>0</v>
      </c>
      <c r="AJ62" s="12">
        <v>95</v>
      </c>
      <c r="AK62" s="12">
        <v>2</v>
      </c>
      <c r="AL62" s="12">
        <v>0</v>
      </c>
      <c r="AM62" s="12">
        <v>0</v>
      </c>
      <c r="AN62" s="12">
        <v>76</v>
      </c>
      <c r="AO62" s="12">
        <v>2</v>
      </c>
      <c r="AP62" s="12">
        <v>83</v>
      </c>
      <c r="AQ62" s="12">
        <v>3</v>
      </c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>
        <f t="shared" si="2"/>
        <v>44</v>
      </c>
      <c r="BK62" s="6">
        <f t="shared" si="3"/>
        <v>79.861363636363635</v>
      </c>
      <c r="BL62" s="12">
        <v>77</v>
      </c>
      <c r="BM62" s="12">
        <v>78</v>
      </c>
      <c r="BN62" s="41">
        <v>77.5</v>
      </c>
    </row>
    <row r="63" spans="1:66" s="11" customFormat="1" ht="17.45" customHeight="1" x14ac:dyDescent="0.2">
      <c r="A63" s="12">
        <v>62</v>
      </c>
      <c r="B63" s="12">
        <v>2019111737</v>
      </c>
      <c r="C63" s="12" t="s">
        <v>435</v>
      </c>
      <c r="D63" s="12" t="s">
        <v>13</v>
      </c>
      <c r="E63" s="12" t="s">
        <v>375</v>
      </c>
      <c r="F63" s="12">
        <v>79</v>
      </c>
      <c r="G63" s="12">
        <v>4</v>
      </c>
      <c r="H63" s="12">
        <v>85</v>
      </c>
      <c r="I63" s="12">
        <v>3</v>
      </c>
      <c r="J63" s="12">
        <v>90</v>
      </c>
      <c r="K63" s="12">
        <v>0</v>
      </c>
      <c r="L63" s="12">
        <v>70</v>
      </c>
      <c r="M63" s="12">
        <v>4</v>
      </c>
      <c r="N63" s="12">
        <v>76</v>
      </c>
      <c r="O63" s="12">
        <v>3</v>
      </c>
      <c r="P63" s="12">
        <v>77</v>
      </c>
      <c r="Q63" s="12">
        <v>2</v>
      </c>
      <c r="R63" s="12">
        <v>60</v>
      </c>
      <c r="S63" s="12">
        <v>4</v>
      </c>
      <c r="T63" s="12">
        <v>81.900000000000006</v>
      </c>
      <c r="U63" s="12">
        <v>3</v>
      </c>
      <c r="V63" s="12">
        <v>92</v>
      </c>
      <c r="W63" s="12">
        <v>3</v>
      </c>
      <c r="X63" s="12">
        <v>79</v>
      </c>
      <c r="Y63" s="12">
        <v>2</v>
      </c>
      <c r="Z63" s="12">
        <v>87</v>
      </c>
      <c r="AA63" s="12">
        <v>2</v>
      </c>
      <c r="AB63" s="12">
        <v>84.6</v>
      </c>
      <c r="AC63" s="12">
        <v>3</v>
      </c>
      <c r="AD63" s="12">
        <v>86</v>
      </c>
      <c r="AE63" s="12">
        <v>2</v>
      </c>
      <c r="AF63" s="12">
        <v>81</v>
      </c>
      <c r="AG63" s="12">
        <v>2</v>
      </c>
      <c r="AH63" s="12">
        <v>93</v>
      </c>
      <c r="AI63" s="12">
        <v>0</v>
      </c>
      <c r="AJ63" s="12">
        <v>86</v>
      </c>
      <c r="AK63" s="12">
        <v>2</v>
      </c>
      <c r="AL63" s="12">
        <v>77</v>
      </c>
      <c r="AM63" s="12">
        <v>2</v>
      </c>
      <c r="AN63" s="12">
        <v>0</v>
      </c>
      <c r="AO63" s="12">
        <v>0</v>
      </c>
      <c r="AP63" s="12">
        <v>91</v>
      </c>
      <c r="AQ63" s="12">
        <v>3</v>
      </c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>
        <f t="shared" si="2"/>
        <v>44</v>
      </c>
      <c r="BK63" s="6">
        <f t="shared" si="3"/>
        <v>79.852272727272734</v>
      </c>
      <c r="BL63" s="12">
        <v>75</v>
      </c>
      <c r="BM63" s="12">
        <v>85.1</v>
      </c>
      <c r="BN63" s="41">
        <v>80.05</v>
      </c>
    </row>
    <row r="64" spans="1:66" s="11" customFormat="1" ht="17.45" customHeight="1" x14ac:dyDescent="0.2">
      <c r="A64" s="12">
        <v>63</v>
      </c>
      <c r="B64" s="12">
        <v>2019111847</v>
      </c>
      <c r="C64" s="12" t="s">
        <v>432</v>
      </c>
      <c r="D64" s="12" t="s">
        <v>13</v>
      </c>
      <c r="E64" s="12" t="s">
        <v>377</v>
      </c>
      <c r="F64" s="12">
        <v>77</v>
      </c>
      <c r="G64" s="12">
        <v>4</v>
      </c>
      <c r="H64" s="12">
        <v>80</v>
      </c>
      <c r="I64" s="12">
        <v>3</v>
      </c>
      <c r="J64" s="12">
        <v>89</v>
      </c>
      <c r="K64" s="12">
        <v>0</v>
      </c>
      <c r="L64" s="12">
        <v>79</v>
      </c>
      <c r="M64" s="12">
        <v>4</v>
      </c>
      <c r="N64" s="12">
        <v>79</v>
      </c>
      <c r="O64" s="12">
        <v>3</v>
      </c>
      <c r="P64" s="12">
        <v>80</v>
      </c>
      <c r="Q64" s="12">
        <v>2</v>
      </c>
      <c r="R64" s="12">
        <v>66</v>
      </c>
      <c r="S64" s="12">
        <v>4</v>
      </c>
      <c r="T64" s="12">
        <v>90</v>
      </c>
      <c r="U64" s="12">
        <v>3</v>
      </c>
      <c r="V64" s="12">
        <v>81</v>
      </c>
      <c r="W64" s="12">
        <v>3</v>
      </c>
      <c r="X64" s="12">
        <v>80</v>
      </c>
      <c r="Y64" s="12">
        <v>2</v>
      </c>
      <c r="Z64" s="12">
        <v>88</v>
      </c>
      <c r="AA64" s="12">
        <v>2</v>
      </c>
      <c r="AB64" s="12">
        <v>72.7</v>
      </c>
      <c r="AC64" s="12">
        <v>3</v>
      </c>
      <c r="AD64" s="12">
        <v>94</v>
      </c>
      <c r="AE64" s="12">
        <v>2</v>
      </c>
      <c r="AF64" s="12">
        <v>81</v>
      </c>
      <c r="AG64" s="12">
        <v>2</v>
      </c>
      <c r="AH64" s="12">
        <v>93</v>
      </c>
      <c r="AI64" s="12">
        <v>0</v>
      </c>
      <c r="AJ64" s="12">
        <v>83</v>
      </c>
      <c r="AK64" s="12">
        <v>2</v>
      </c>
      <c r="AL64" s="12">
        <v>80</v>
      </c>
      <c r="AM64" s="12">
        <v>2</v>
      </c>
      <c r="AN64" s="12">
        <v>0</v>
      </c>
      <c r="AO64" s="12">
        <v>0</v>
      </c>
      <c r="AP64" s="12">
        <v>81</v>
      </c>
      <c r="AQ64" s="12">
        <v>3</v>
      </c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>
        <f t="shared" si="2"/>
        <v>44</v>
      </c>
      <c r="BK64" s="6">
        <f t="shared" si="3"/>
        <v>79.797727272727272</v>
      </c>
      <c r="BL64" s="12">
        <v>80</v>
      </c>
      <c r="BM64" s="12">
        <v>93.1</v>
      </c>
      <c r="BN64" s="41">
        <v>86.55</v>
      </c>
    </row>
    <row r="65" spans="1:66" s="11" customFormat="1" ht="17.45" customHeight="1" x14ac:dyDescent="0.2">
      <c r="A65" s="12">
        <v>64</v>
      </c>
      <c r="B65" s="12">
        <v>2019111929</v>
      </c>
      <c r="C65" s="12" t="s">
        <v>437</v>
      </c>
      <c r="D65" s="12" t="s">
        <v>13</v>
      </c>
      <c r="E65" s="12" t="s">
        <v>381</v>
      </c>
      <c r="F65" s="12">
        <v>87</v>
      </c>
      <c r="G65" s="12">
        <v>4</v>
      </c>
      <c r="H65" s="12">
        <v>74</v>
      </c>
      <c r="I65" s="12">
        <v>3</v>
      </c>
      <c r="J65" s="12">
        <v>85</v>
      </c>
      <c r="K65" s="12">
        <v>0</v>
      </c>
      <c r="L65" s="12">
        <v>84</v>
      </c>
      <c r="M65" s="12">
        <v>4</v>
      </c>
      <c r="N65" s="12">
        <v>71</v>
      </c>
      <c r="O65" s="12">
        <v>3</v>
      </c>
      <c r="P65" s="12">
        <v>77</v>
      </c>
      <c r="Q65" s="12">
        <v>2</v>
      </c>
      <c r="R65" s="12">
        <v>76</v>
      </c>
      <c r="S65" s="12">
        <v>4</v>
      </c>
      <c r="T65" s="12">
        <v>85</v>
      </c>
      <c r="U65" s="12">
        <v>3</v>
      </c>
      <c r="V65" s="12">
        <v>80</v>
      </c>
      <c r="W65" s="12">
        <v>3</v>
      </c>
      <c r="X65" s="12">
        <v>84</v>
      </c>
      <c r="Y65" s="12">
        <v>2</v>
      </c>
      <c r="Z65" s="12">
        <v>82</v>
      </c>
      <c r="AA65" s="12">
        <v>2</v>
      </c>
      <c r="AB65" s="12">
        <v>75</v>
      </c>
      <c r="AC65" s="12">
        <v>3</v>
      </c>
      <c r="AD65" s="12">
        <v>90</v>
      </c>
      <c r="AE65" s="12">
        <v>2</v>
      </c>
      <c r="AF65" s="12">
        <v>75</v>
      </c>
      <c r="AG65" s="12">
        <v>2</v>
      </c>
      <c r="AH65" s="12">
        <v>93</v>
      </c>
      <c r="AI65" s="12">
        <v>0</v>
      </c>
      <c r="AJ65" s="12">
        <v>58</v>
      </c>
      <c r="AK65" s="12">
        <v>2</v>
      </c>
      <c r="AL65" s="12">
        <v>0</v>
      </c>
      <c r="AM65" s="12">
        <v>0</v>
      </c>
      <c r="AN65" s="12">
        <v>0</v>
      </c>
      <c r="AO65" s="12">
        <v>0</v>
      </c>
      <c r="AP65" s="12">
        <v>90</v>
      </c>
      <c r="AQ65" s="12">
        <v>3</v>
      </c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>
        <f t="shared" si="2"/>
        <v>42</v>
      </c>
      <c r="BK65" s="6">
        <f t="shared" si="3"/>
        <v>79.642857142857139</v>
      </c>
      <c r="BL65" s="12">
        <v>80</v>
      </c>
      <c r="BM65" s="12">
        <v>84.6</v>
      </c>
      <c r="BN65" s="41">
        <v>82.3</v>
      </c>
    </row>
    <row r="66" spans="1:66" s="11" customFormat="1" ht="17.45" customHeight="1" x14ac:dyDescent="0.2">
      <c r="A66" s="12">
        <v>65</v>
      </c>
      <c r="B66" s="12">
        <v>2019111949</v>
      </c>
      <c r="C66" s="12" t="s">
        <v>439</v>
      </c>
      <c r="D66" s="12" t="s">
        <v>13</v>
      </c>
      <c r="E66" s="12" t="s">
        <v>381</v>
      </c>
      <c r="F66" s="12">
        <v>69</v>
      </c>
      <c r="G66" s="12">
        <v>4</v>
      </c>
      <c r="H66" s="12">
        <v>71</v>
      </c>
      <c r="I66" s="12">
        <v>3</v>
      </c>
      <c r="J66" s="12">
        <v>100</v>
      </c>
      <c r="K66" s="12">
        <v>0</v>
      </c>
      <c r="L66" s="12">
        <v>76</v>
      </c>
      <c r="M66" s="12">
        <v>4</v>
      </c>
      <c r="N66" s="12">
        <v>70</v>
      </c>
      <c r="O66" s="12">
        <v>3</v>
      </c>
      <c r="P66" s="12">
        <v>84</v>
      </c>
      <c r="Q66" s="12">
        <v>2</v>
      </c>
      <c r="R66" s="12">
        <v>76</v>
      </c>
      <c r="S66" s="12">
        <v>4</v>
      </c>
      <c r="T66" s="12">
        <v>82</v>
      </c>
      <c r="U66" s="12">
        <v>3</v>
      </c>
      <c r="V66" s="12">
        <v>86</v>
      </c>
      <c r="W66" s="12">
        <v>3</v>
      </c>
      <c r="X66" s="12">
        <v>83.8</v>
      </c>
      <c r="Y66" s="12">
        <v>2</v>
      </c>
      <c r="Z66" s="12">
        <v>87</v>
      </c>
      <c r="AA66" s="12">
        <v>2</v>
      </c>
      <c r="AB66" s="12">
        <v>78</v>
      </c>
      <c r="AC66" s="12">
        <v>3</v>
      </c>
      <c r="AD66" s="12">
        <v>89</v>
      </c>
      <c r="AE66" s="12">
        <v>2</v>
      </c>
      <c r="AF66" s="12">
        <v>78</v>
      </c>
      <c r="AG66" s="12">
        <v>2</v>
      </c>
      <c r="AH66" s="12">
        <v>93</v>
      </c>
      <c r="AI66" s="12">
        <v>0</v>
      </c>
      <c r="AJ66" s="12">
        <v>72</v>
      </c>
      <c r="AK66" s="12">
        <v>2</v>
      </c>
      <c r="AL66" s="12">
        <v>0</v>
      </c>
      <c r="AM66" s="12">
        <v>0</v>
      </c>
      <c r="AN66" s="12">
        <v>0</v>
      </c>
      <c r="AO66" s="12">
        <v>0</v>
      </c>
      <c r="AP66" s="12">
        <v>95</v>
      </c>
      <c r="AQ66" s="12">
        <v>3</v>
      </c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>
        <f t="shared" ref="BJ66:BJ97" si="4">G66+I66+K66+M66+O66+Q66+S66+U66+W66+Y66+AA66+AC66+AE66+AG66+AI66+AK66+AM66+AO66+AQ66+AS66+AU66+AW66+AY66+BA66+BC66+BE66+BG66+BI66</f>
        <v>42</v>
      </c>
      <c r="BK66" s="6">
        <f t="shared" ref="BK66:BK97" si="5">(F66*G66+H66*I66+J66*K66+L66*M66+N66*O66+P66*Q66+R66*S66+T66*U66+V66*W66+X66*Y66+Z66*AA66+AB66*AC66+AD66*AE66+AF66*AG66+AH66*AI66+AJ66*AK66+AL66*AM66+AN66*AO66+AP66*AQ66+AR66*AS66+AT66*AU66+AV66*AW66+AX66*AY66+AZ66*BA66+BB66*BC66+BD66*BE66+BF66*BG66+BH66*BI66)/BJ66</f>
        <v>78.990476190476187</v>
      </c>
      <c r="BL66" s="12">
        <v>84</v>
      </c>
      <c r="BM66" s="12">
        <v>80.5</v>
      </c>
      <c r="BN66" s="41">
        <v>82.25</v>
      </c>
    </row>
    <row r="67" spans="1:66" s="11" customFormat="1" ht="17.25" x14ac:dyDescent="0.2">
      <c r="BK67" s="68"/>
      <c r="BN67" s="13"/>
    </row>
  </sheetData>
  <sortState xmlns:xlrd2="http://schemas.microsoft.com/office/spreadsheetml/2017/richdata2" ref="A1:BQ67">
    <sortCondition descending="1" ref="BK1:BK67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073C-A381-4C4D-A496-E91EB496CA3C}">
  <dimension ref="A1:BM61"/>
  <sheetViews>
    <sheetView topLeftCell="O1" zoomScale="55" zoomScaleNormal="55" workbookViewId="0">
      <selection activeCell="A2" sqref="A2:A61"/>
    </sheetView>
  </sheetViews>
  <sheetFormatPr defaultColWidth="7.875" defaultRowHeight="17.25" x14ac:dyDescent="0.2"/>
  <cols>
    <col min="1" max="1" width="5.125" style="11" customWidth="1"/>
    <col min="2" max="2" width="13.375" style="11" bestFit="1" customWidth="1"/>
    <col min="3" max="3" width="7.375" style="11" bestFit="1" customWidth="1"/>
    <col min="4" max="4" width="4.75" style="11" customWidth="1"/>
    <col min="5" max="5" width="20.625" style="11" customWidth="1"/>
    <col min="6" max="6" width="16" style="11" customWidth="1"/>
    <col min="7" max="7" width="4.75" style="11" customWidth="1"/>
    <col min="8" max="8" width="16" style="11" customWidth="1"/>
    <col min="9" max="9" width="4.75" style="11" customWidth="1"/>
    <col min="10" max="10" width="16" style="11" customWidth="1"/>
    <col min="11" max="11" width="4.75" style="11" customWidth="1"/>
    <col min="12" max="12" width="16" style="11" customWidth="1"/>
    <col min="13" max="13" width="4.75" style="11" customWidth="1"/>
    <col min="14" max="14" width="16" style="11" customWidth="1"/>
    <col min="15" max="15" width="4.75" style="11" customWidth="1"/>
    <col min="16" max="16" width="16" style="11" customWidth="1"/>
    <col min="17" max="17" width="4.75" style="11" customWidth="1"/>
    <col min="18" max="18" width="16" style="11" customWidth="1"/>
    <col min="19" max="19" width="4.75" style="11" customWidth="1"/>
    <col min="20" max="20" width="18.25" style="11" customWidth="1"/>
    <col min="21" max="21" width="4.75" style="11" customWidth="1"/>
    <col min="22" max="22" width="17.375" style="11" customWidth="1"/>
    <col min="23" max="23" width="4.75" style="11" customWidth="1"/>
    <col min="24" max="24" width="18.375" style="11" customWidth="1"/>
    <col min="25" max="25" width="4.75" style="11" customWidth="1"/>
    <col min="26" max="26" width="17.625" style="11" customWidth="1"/>
    <col min="27" max="27" width="4.75" style="11" customWidth="1"/>
    <col min="28" max="28" width="18.75" style="11" customWidth="1"/>
    <col min="29" max="29" width="4.75" style="11" customWidth="1"/>
    <col min="30" max="30" width="17.625" style="11" customWidth="1"/>
    <col min="31" max="31" width="4.75" style="11" customWidth="1"/>
    <col min="32" max="32" width="15.375" style="11" customWidth="1"/>
    <col min="33" max="33" width="4.75" style="11" customWidth="1"/>
    <col min="34" max="34" width="18.75" style="11" customWidth="1"/>
    <col min="35" max="35" width="4.75" style="11" customWidth="1"/>
    <col min="36" max="36" width="14.75" style="11" customWidth="1"/>
    <col min="37" max="37" width="4.75" style="11" customWidth="1"/>
    <col min="38" max="38" width="16.375" style="11" customWidth="1"/>
    <col min="39" max="58" width="4.75" style="11" customWidth="1"/>
    <col min="59" max="59" width="6.375" style="11" customWidth="1"/>
    <col min="60" max="60" width="4.75" style="11" customWidth="1"/>
    <col min="61" max="61" width="7.625" style="11" customWidth="1"/>
    <col min="62" max="62" width="10" style="13" customWidth="1"/>
    <col min="63" max="64" width="16" style="11" customWidth="1"/>
    <col min="65" max="65" width="7.125" style="13" bestFit="1" customWidth="1"/>
    <col min="66" max="16384" width="7.875" style="11"/>
  </cols>
  <sheetData>
    <row r="1" spans="1:65" s="30" customFormat="1" ht="110.25" customHeight="1" x14ac:dyDescent="0.2">
      <c r="A1" s="1" t="s">
        <v>440</v>
      </c>
      <c r="B1" s="1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26</v>
      </c>
      <c r="H1" s="1" t="s">
        <v>446</v>
      </c>
      <c r="I1" s="1" t="s">
        <v>26</v>
      </c>
      <c r="J1" s="1" t="s">
        <v>447</v>
      </c>
      <c r="K1" s="1" t="s">
        <v>26</v>
      </c>
      <c r="L1" s="1" t="s">
        <v>448</v>
      </c>
      <c r="M1" s="1" t="s">
        <v>26</v>
      </c>
      <c r="N1" s="1" t="s">
        <v>449</v>
      </c>
      <c r="O1" s="1" t="s">
        <v>26</v>
      </c>
      <c r="P1" s="1" t="s">
        <v>466</v>
      </c>
      <c r="Q1" s="1" t="s">
        <v>26</v>
      </c>
      <c r="R1" s="1" t="s">
        <v>467</v>
      </c>
      <c r="S1" s="1" t="s">
        <v>26</v>
      </c>
      <c r="T1" s="1" t="s">
        <v>468</v>
      </c>
      <c r="U1" s="1" t="s">
        <v>26</v>
      </c>
      <c r="V1" s="1" t="s">
        <v>469</v>
      </c>
      <c r="W1" s="1" t="s">
        <v>26</v>
      </c>
      <c r="X1" s="1" t="s">
        <v>470</v>
      </c>
      <c r="Y1" s="1" t="s">
        <v>26</v>
      </c>
      <c r="Z1" s="1" t="s">
        <v>454</v>
      </c>
      <c r="AA1" s="1" t="s">
        <v>26</v>
      </c>
      <c r="AB1" s="1" t="s">
        <v>471</v>
      </c>
      <c r="AC1" s="1" t="s">
        <v>26</v>
      </c>
      <c r="AD1" s="1" t="s">
        <v>456</v>
      </c>
      <c r="AE1" s="1" t="s">
        <v>26</v>
      </c>
      <c r="AF1" s="1" t="s">
        <v>457</v>
      </c>
      <c r="AG1" s="1" t="s">
        <v>26</v>
      </c>
      <c r="AH1" s="1" t="s">
        <v>472</v>
      </c>
      <c r="AI1" s="1" t="s">
        <v>26</v>
      </c>
      <c r="AJ1" s="1" t="s">
        <v>498</v>
      </c>
      <c r="AK1" s="1" t="s">
        <v>26</v>
      </c>
      <c r="AL1" s="1" t="s">
        <v>458</v>
      </c>
      <c r="AM1" s="1" t="s">
        <v>25</v>
      </c>
      <c r="AN1" s="1" t="s">
        <v>26</v>
      </c>
      <c r="AO1" s="1" t="s">
        <v>25</v>
      </c>
      <c r="AP1" s="1" t="s">
        <v>26</v>
      </c>
      <c r="AQ1" s="1" t="s">
        <v>27</v>
      </c>
      <c r="AR1" s="1" t="s">
        <v>26</v>
      </c>
      <c r="AS1" s="1" t="s">
        <v>28</v>
      </c>
      <c r="AT1" s="1" t="s">
        <v>26</v>
      </c>
      <c r="AU1" s="1" t="s">
        <v>29</v>
      </c>
      <c r="AV1" s="1" t="s">
        <v>26</v>
      </c>
      <c r="AW1" s="1" t="s">
        <v>31</v>
      </c>
      <c r="AX1" s="1" t="s">
        <v>26</v>
      </c>
      <c r="AY1" s="1" t="s">
        <v>32</v>
      </c>
      <c r="AZ1" s="1" t="s">
        <v>26</v>
      </c>
      <c r="BA1" s="1" t="s">
        <v>33</v>
      </c>
      <c r="BB1" s="1" t="s">
        <v>26</v>
      </c>
      <c r="BC1" s="1" t="s">
        <v>34</v>
      </c>
      <c r="BD1" s="1" t="s">
        <v>26</v>
      </c>
      <c r="BE1" s="1" t="s">
        <v>35</v>
      </c>
      <c r="BF1" s="1" t="s">
        <v>26</v>
      </c>
      <c r="BG1" s="1"/>
      <c r="BH1" s="1"/>
      <c r="BI1" s="1" t="s">
        <v>37</v>
      </c>
      <c r="BJ1" s="1" t="s">
        <v>484</v>
      </c>
      <c r="BK1" s="1" t="s">
        <v>473</v>
      </c>
      <c r="BL1" s="1" t="s">
        <v>474</v>
      </c>
      <c r="BM1" s="34" t="s">
        <v>475</v>
      </c>
    </row>
    <row r="2" spans="1:65" ht="17.45" customHeight="1" x14ac:dyDescent="0.2">
      <c r="A2" s="2">
        <v>1</v>
      </c>
      <c r="B2" s="2">
        <v>2019111926</v>
      </c>
      <c r="C2" s="2" t="s">
        <v>109</v>
      </c>
      <c r="D2" s="2" t="s">
        <v>12</v>
      </c>
      <c r="E2" s="2" t="s">
        <v>110</v>
      </c>
      <c r="F2" s="2">
        <v>97</v>
      </c>
      <c r="G2" s="2">
        <v>4</v>
      </c>
      <c r="H2" s="2">
        <v>72</v>
      </c>
      <c r="I2" s="2">
        <v>3</v>
      </c>
      <c r="J2" s="2">
        <v>91</v>
      </c>
      <c r="K2" s="2">
        <v>0</v>
      </c>
      <c r="L2" s="2">
        <v>95</v>
      </c>
      <c r="M2" s="2">
        <v>4</v>
      </c>
      <c r="N2" s="2">
        <v>79</v>
      </c>
      <c r="O2" s="2">
        <v>3</v>
      </c>
      <c r="P2" s="2">
        <v>93</v>
      </c>
      <c r="Q2" s="2">
        <v>4</v>
      </c>
      <c r="R2" s="2">
        <v>98</v>
      </c>
      <c r="S2" s="2">
        <v>2</v>
      </c>
      <c r="T2" s="2">
        <v>95</v>
      </c>
      <c r="U2" s="2">
        <v>2</v>
      </c>
      <c r="V2" s="2">
        <v>95</v>
      </c>
      <c r="W2" s="2">
        <v>2</v>
      </c>
      <c r="X2" s="2">
        <v>92</v>
      </c>
      <c r="Y2" s="2">
        <v>3</v>
      </c>
      <c r="Z2" s="2">
        <v>98</v>
      </c>
      <c r="AA2" s="2">
        <v>2</v>
      </c>
      <c r="AB2" s="2">
        <v>91</v>
      </c>
      <c r="AC2" s="2">
        <v>2</v>
      </c>
      <c r="AD2" s="2">
        <v>88</v>
      </c>
      <c r="AE2" s="2">
        <v>2</v>
      </c>
      <c r="AF2" s="2">
        <v>86</v>
      </c>
      <c r="AG2" s="2">
        <v>2</v>
      </c>
      <c r="AH2" s="2">
        <v>91</v>
      </c>
      <c r="AI2" s="2">
        <v>2</v>
      </c>
      <c r="AJ2" s="2">
        <v>94</v>
      </c>
      <c r="AK2" s="2">
        <v>3</v>
      </c>
      <c r="AL2" s="2">
        <v>96</v>
      </c>
      <c r="AM2" s="2">
        <v>96</v>
      </c>
      <c r="AN2" s="2">
        <v>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>
        <f t="shared" ref="BI2:BI12" si="0">G2+I2+K2+M2+O2+Q2+S2+U2+W2+Y2+AA2+AC2+AE2+AG2+AI2+AN2+AP2+AR2+AT2+AV2+AX2+AZ2+BB2+BD2+BF2+AK2</f>
        <v>42</v>
      </c>
      <c r="BJ2" s="3">
        <f t="shared" ref="BJ2:BJ33" si="1">(F2*G2+H2*I2+L2*M2+N2*O2+P2*Q2+R2*S2+T2*U2+V2*W2+X2*Y2+Z2*AA2+AB2*AC2+AD2*AE2+AF2*AG2+AH2*AI2+AM2*AN2+AO2*AP2+AQ2*AR2+AS2*AT2+AU2*AV2+AW2*AX2+AY2*AZ2+BA2*BB2+BC2*BD2+BE2*BF2+AJ2*AK2+BG2*BH2)/BI2</f>
        <v>91.11904761904762</v>
      </c>
      <c r="BK2" s="2">
        <v>85</v>
      </c>
      <c r="BL2" s="2">
        <v>92.5</v>
      </c>
      <c r="BM2" s="36">
        <f t="shared" ref="BM2:BM33" si="2">(BK2+BL2)/2</f>
        <v>88.75</v>
      </c>
    </row>
    <row r="3" spans="1:65" ht="17.45" customHeight="1" x14ac:dyDescent="0.2">
      <c r="A3" s="2">
        <v>2</v>
      </c>
      <c r="B3" s="2">
        <v>2019113563</v>
      </c>
      <c r="C3" s="2" t="s">
        <v>120</v>
      </c>
      <c r="D3" s="2" t="s">
        <v>13</v>
      </c>
      <c r="E3" s="2" t="s">
        <v>172</v>
      </c>
      <c r="F3" s="2">
        <v>98</v>
      </c>
      <c r="G3" s="2">
        <v>4</v>
      </c>
      <c r="H3" s="2">
        <v>83</v>
      </c>
      <c r="I3" s="2">
        <v>3</v>
      </c>
      <c r="J3" s="2">
        <v>96</v>
      </c>
      <c r="K3" s="2">
        <v>0</v>
      </c>
      <c r="L3" s="2">
        <v>92</v>
      </c>
      <c r="M3" s="2">
        <v>4</v>
      </c>
      <c r="N3" s="2">
        <v>86</v>
      </c>
      <c r="O3" s="2">
        <v>3</v>
      </c>
      <c r="P3" s="2">
        <v>96</v>
      </c>
      <c r="Q3" s="2">
        <v>4</v>
      </c>
      <c r="R3" s="2">
        <v>96</v>
      </c>
      <c r="S3" s="2">
        <v>2</v>
      </c>
      <c r="T3" s="2">
        <v>93</v>
      </c>
      <c r="U3" s="2">
        <v>2</v>
      </c>
      <c r="V3" s="2">
        <v>93</v>
      </c>
      <c r="W3" s="2">
        <v>2</v>
      </c>
      <c r="X3" s="2">
        <v>92</v>
      </c>
      <c r="Y3" s="2">
        <v>3</v>
      </c>
      <c r="Z3" s="2">
        <v>93</v>
      </c>
      <c r="AA3" s="2">
        <v>2</v>
      </c>
      <c r="AB3" s="42">
        <v>86</v>
      </c>
      <c r="AC3" s="2">
        <v>2</v>
      </c>
      <c r="AD3" s="2">
        <v>94</v>
      </c>
      <c r="AE3" s="2">
        <v>2</v>
      </c>
      <c r="AF3" s="2">
        <v>80</v>
      </c>
      <c r="AG3" s="2">
        <v>2</v>
      </c>
      <c r="AH3" s="2">
        <v>82</v>
      </c>
      <c r="AI3" s="2">
        <v>2</v>
      </c>
      <c r="AJ3" s="2">
        <v>88</v>
      </c>
      <c r="AK3" s="2">
        <v>3</v>
      </c>
      <c r="AL3" s="2">
        <v>94</v>
      </c>
      <c r="AM3" s="2">
        <v>89</v>
      </c>
      <c r="AN3" s="2">
        <v>2</v>
      </c>
      <c r="AO3" s="2">
        <v>90</v>
      </c>
      <c r="AP3" s="2">
        <v>2</v>
      </c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>
        <f t="shared" si="0"/>
        <v>44</v>
      </c>
      <c r="BJ3" s="3">
        <f t="shared" si="1"/>
        <v>90.522727272727266</v>
      </c>
      <c r="BK3" s="2">
        <v>91</v>
      </c>
      <c r="BL3" s="2">
        <v>89.4</v>
      </c>
      <c r="BM3" s="36">
        <f t="shared" si="2"/>
        <v>90.2</v>
      </c>
    </row>
    <row r="4" spans="1:65" ht="17.45" customHeight="1" x14ac:dyDescent="0.2">
      <c r="A4" s="2">
        <v>3</v>
      </c>
      <c r="B4" s="2">
        <v>2019110366</v>
      </c>
      <c r="C4" s="2" t="s">
        <v>111</v>
      </c>
      <c r="D4" s="2" t="s">
        <v>13</v>
      </c>
      <c r="E4" s="2" t="s">
        <v>110</v>
      </c>
      <c r="F4" s="2">
        <v>91</v>
      </c>
      <c r="G4" s="2">
        <v>4</v>
      </c>
      <c r="H4" s="2">
        <v>80</v>
      </c>
      <c r="I4" s="2">
        <v>3</v>
      </c>
      <c r="J4" s="2">
        <v>96</v>
      </c>
      <c r="K4" s="2">
        <v>0</v>
      </c>
      <c r="L4" s="2">
        <v>90</v>
      </c>
      <c r="M4" s="2">
        <v>4</v>
      </c>
      <c r="N4" s="2">
        <v>94</v>
      </c>
      <c r="O4" s="2">
        <v>3</v>
      </c>
      <c r="P4" s="2">
        <v>90</v>
      </c>
      <c r="Q4" s="2">
        <v>4</v>
      </c>
      <c r="R4" s="2">
        <v>93</v>
      </c>
      <c r="S4" s="2">
        <v>2</v>
      </c>
      <c r="T4" s="2">
        <v>93</v>
      </c>
      <c r="U4" s="2">
        <v>2</v>
      </c>
      <c r="V4" s="2">
        <v>90</v>
      </c>
      <c r="W4" s="2">
        <v>2</v>
      </c>
      <c r="X4" s="2">
        <v>90</v>
      </c>
      <c r="Y4" s="2">
        <v>3</v>
      </c>
      <c r="Z4" s="2">
        <v>97</v>
      </c>
      <c r="AA4" s="2">
        <v>2</v>
      </c>
      <c r="AB4" s="2">
        <v>89</v>
      </c>
      <c r="AC4" s="2">
        <v>2</v>
      </c>
      <c r="AD4" s="2">
        <v>93</v>
      </c>
      <c r="AE4" s="2">
        <v>2</v>
      </c>
      <c r="AF4" s="2">
        <v>86</v>
      </c>
      <c r="AG4" s="2">
        <v>2</v>
      </c>
      <c r="AH4" s="2">
        <v>90</v>
      </c>
      <c r="AI4" s="2">
        <v>2</v>
      </c>
      <c r="AJ4" s="2">
        <v>90</v>
      </c>
      <c r="AK4" s="2">
        <v>3</v>
      </c>
      <c r="AL4" s="2">
        <v>95</v>
      </c>
      <c r="AM4" s="2">
        <v>93</v>
      </c>
      <c r="AN4" s="2">
        <v>2</v>
      </c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>
        <f t="shared" si="0"/>
        <v>42</v>
      </c>
      <c r="BJ4" s="3">
        <f t="shared" si="1"/>
        <v>90.333333333333329</v>
      </c>
      <c r="BK4" s="2">
        <v>88</v>
      </c>
      <c r="BL4" s="2">
        <v>96</v>
      </c>
      <c r="BM4" s="36">
        <f t="shared" si="2"/>
        <v>92</v>
      </c>
    </row>
    <row r="5" spans="1:65" ht="17.45" customHeight="1" x14ac:dyDescent="0.2">
      <c r="A5" s="2">
        <v>4</v>
      </c>
      <c r="B5" s="2">
        <v>2019111950</v>
      </c>
      <c r="C5" s="2" t="s">
        <v>114</v>
      </c>
      <c r="D5" s="2" t="s">
        <v>12</v>
      </c>
      <c r="E5" s="2" t="s">
        <v>113</v>
      </c>
      <c r="F5" s="2">
        <v>91</v>
      </c>
      <c r="G5" s="2">
        <v>4</v>
      </c>
      <c r="H5" s="2">
        <v>75</v>
      </c>
      <c r="I5" s="2">
        <v>3</v>
      </c>
      <c r="J5" s="2">
        <v>90</v>
      </c>
      <c r="K5" s="2">
        <v>0</v>
      </c>
      <c r="L5" s="2">
        <v>94</v>
      </c>
      <c r="M5" s="2">
        <v>4</v>
      </c>
      <c r="N5" s="2">
        <v>75</v>
      </c>
      <c r="O5" s="2">
        <v>3</v>
      </c>
      <c r="P5" s="2">
        <v>93</v>
      </c>
      <c r="Q5" s="2">
        <v>4</v>
      </c>
      <c r="R5" s="2">
        <v>97</v>
      </c>
      <c r="S5" s="2">
        <v>2</v>
      </c>
      <c r="T5" s="2">
        <v>94</v>
      </c>
      <c r="U5" s="2">
        <v>2</v>
      </c>
      <c r="V5" s="2">
        <v>97</v>
      </c>
      <c r="W5" s="2">
        <v>2</v>
      </c>
      <c r="X5" s="2">
        <v>88</v>
      </c>
      <c r="Y5" s="2">
        <v>3</v>
      </c>
      <c r="Z5" s="2">
        <v>96</v>
      </c>
      <c r="AA5" s="2">
        <v>2</v>
      </c>
      <c r="AB5" s="2">
        <v>92</v>
      </c>
      <c r="AC5" s="2">
        <v>2</v>
      </c>
      <c r="AD5" s="2">
        <v>88</v>
      </c>
      <c r="AE5" s="2">
        <v>2</v>
      </c>
      <c r="AF5" s="2">
        <v>86</v>
      </c>
      <c r="AG5" s="2">
        <v>2</v>
      </c>
      <c r="AH5" s="2">
        <v>86</v>
      </c>
      <c r="AI5" s="2">
        <v>2</v>
      </c>
      <c r="AJ5" s="2">
        <v>95</v>
      </c>
      <c r="AK5" s="2">
        <v>3</v>
      </c>
      <c r="AL5" s="2">
        <v>93</v>
      </c>
      <c r="AM5" s="2">
        <v>91</v>
      </c>
      <c r="AN5" s="2">
        <v>2</v>
      </c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>
        <f t="shared" si="0"/>
        <v>42</v>
      </c>
      <c r="BJ5" s="3">
        <f t="shared" si="1"/>
        <v>89.642857142857139</v>
      </c>
      <c r="BK5" s="2">
        <v>70</v>
      </c>
      <c r="BL5" s="2">
        <v>86.1</v>
      </c>
      <c r="BM5" s="36">
        <f t="shared" si="2"/>
        <v>78.05</v>
      </c>
    </row>
    <row r="6" spans="1:65" ht="17.45" customHeight="1" x14ac:dyDescent="0.2">
      <c r="A6" s="2">
        <v>5</v>
      </c>
      <c r="B6" s="2">
        <v>2019111999</v>
      </c>
      <c r="C6" s="2" t="s">
        <v>112</v>
      </c>
      <c r="D6" s="2" t="s">
        <v>12</v>
      </c>
      <c r="E6" s="2" t="s">
        <v>113</v>
      </c>
      <c r="F6" s="2">
        <v>94</v>
      </c>
      <c r="G6" s="2">
        <v>4</v>
      </c>
      <c r="H6" s="2">
        <v>81</v>
      </c>
      <c r="I6" s="2">
        <v>3</v>
      </c>
      <c r="J6" s="2">
        <v>90</v>
      </c>
      <c r="K6" s="2">
        <v>0</v>
      </c>
      <c r="L6" s="2">
        <v>92</v>
      </c>
      <c r="M6" s="2">
        <v>4</v>
      </c>
      <c r="N6" s="2">
        <v>83</v>
      </c>
      <c r="O6" s="2">
        <v>3</v>
      </c>
      <c r="P6" s="2">
        <v>87</v>
      </c>
      <c r="Q6" s="2">
        <v>4</v>
      </c>
      <c r="R6" s="2">
        <v>92</v>
      </c>
      <c r="S6" s="2">
        <v>2</v>
      </c>
      <c r="T6" s="2">
        <v>91</v>
      </c>
      <c r="U6" s="2">
        <v>2</v>
      </c>
      <c r="V6" s="2">
        <v>96</v>
      </c>
      <c r="W6" s="2">
        <v>2</v>
      </c>
      <c r="X6" s="2">
        <v>89</v>
      </c>
      <c r="Y6" s="2">
        <v>3</v>
      </c>
      <c r="Z6" s="2">
        <v>93</v>
      </c>
      <c r="AA6" s="2">
        <v>2</v>
      </c>
      <c r="AB6" s="2">
        <v>92</v>
      </c>
      <c r="AC6" s="2">
        <v>2</v>
      </c>
      <c r="AD6" s="2">
        <v>84</v>
      </c>
      <c r="AE6" s="2">
        <v>2</v>
      </c>
      <c r="AF6" s="2">
        <v>87</v>
      </c>
      <c r="AG6" s="2">
        <v>2</v>
      </c>
      <c r="AH6" s="2">
        <v>88</v>
      </c>
      <c r="AI6" s="2">
        <v>2</v>
      </c>
      <c r="AJ6" s="2">
        <v>92</v>
      </c>
      <c r="AK6" s="2">
        <v>3</v>
      </c>
      <c r="AL6" s="2">
        <v>93</v>
      </c>
      <c r="AM6" s="2">
        <v>92</v>
      </c>
      <c r="AN6" s="2">
        <v>2</v>
      </c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>
        <f t="shared" si="0"/>
        <v>42</v>
      </c>
      <c r="BJ6" s="3">
        <f t="shared" si="1"/>
        <v>89.452380952380949</v>
      </c>
      <c r="BK6" s="2">
        <v>77</v>
      </c>
      <c r="BL6" s="2">
        <v>83</v>
      </c>
      <c r="BM6" s="36">
        <f t="shared" si="2"/>
        <v>80</v>
      </c>
    </row>
    <row r="7" spans="1:65" ht="17.45" customHeight="1" x14ac:dyDescent="0.2">
      <c r="A7" s="2">
        <v>6</v>
      </c>
      <c r="B7" s="2">
        <v>2019111991</v>
      </c>
      <c r="C7" s="2" t="s">
        <v>115</v>
      </c>
      <c r="D7" s="2" t="s">
        <v>13</v>
      </c>
      <c r="E7" s="2" t="s">
        <v>113</v>
      </c>
      <c r="F7" s="2">
        <v>85</v>
      </c>
      <c r="G7" s="2">
        <v>4</v>
      </c>
      <c r="H7" s="2">
        <v>80</v>
      </c>
      <c r="I7" s="2">
        <v>3</v>
      </c>
      <c r="J7" s="2">
        <v>90</v>
      </c>
      <c r="K7" s="2">
        <v>0</v>
      </c>
      <c r="L7" s="2">
        <v>94</v>
      </c>
      <c r="M7" s="2">
        <v>4</v>
      </c>
      <c r="N7" s="2">
        <v>82</v>
      </c>
      <c r="O7" s="2">
        <v>3</v>
      </c>
      <c r="P7" s="2">
        <v>90</v>
      </c>
      <c r="Q7" s="2">
        <v>4</v>
      </c>
      <c r="R7" s="2">
        <v>95</v>
      </c>
      <c r="S7" s="2">
        <v>2</v>
      </c>
      <c r="T7" s="2">
        <v>91</v>
      </c>
      <c r="U7" s="2">
        <v>2</v>
      </c>
      <c r="V7" s="2">
        <v>93</v>
      </c>
      <c r="W7" s="2">
        <v>2</v>
      </c>
      <c r="X7" s="2">
        <v>91</v>
      </c>
      <c r="Y7" s="2">
        <v>3</v>
      </c>
      <c r="Z7" s="2">
        <v>91</v>
      </c>
      <c r="AA7" s="2">
        <v>2</v>
      </c>
      <c r="AB7" s="2">
        <v>93</v>
      </c>
      <c r="AC7" s="2">
        <v>2</v>
      </c>
      <c r="AD7" s="2">
        <v>87</v>
      </c>
      <c r="AE7" s="2">
        <v>2</v>
      </c>
      <c r="AF7" s="2">
        <v>86</v>
      </c>
      <c r="AG7" s="2">
        <v>2</v>
      </c>
      <c r="AH7" s="2">
        <v>93</v>
      </c>
      <c r="AI7" s="2">
        <v>2</v>
      </c>
      <c r="AJ7" s="2">
        <v>93</v>
      </c>
      <c r="AK7" s="2">
        <v>3</v>
      </c>
      <c r="AL7" s="2">
        <v>93</v>
      </c>
      <c r="AM7" s="2">
        <v>88</v>
      </c>
      <c r="AN7" s="2">
        <v>2</v>
      </c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>
        <f t="shared" si="0"/>
        <v>42</v>
      </c>
      <c r="BJ7" s="3">
        <f t="shared" si="1"/>
        <v>89.238095238095241</v>
      </c>
      <c r="BK7" s="2">
        <v>87</v>
      </c>
      <c r="BL7" s="2">
        <v>96</v>
      </c>
      <c r="BM7" s="36">
        <f t="shared" si="2"/>
        <v>91.5</v>
      </c>
    </row>
    <row r="8" spans="1:65" ht="17.45" customHeight="1" x14ac:dyDescent="0.2">
      <c r="A8" s="2">
        <v>7</v>
      </c>
      <c r="B8" s="2">
        <v>2019112010</v>
      </c>
      <c r="C8" s="2" t="s">
        <v>127</v>
      </c>
      <c r="D8" s="2" t="s">
        <v>12</v>
      </c>
      <c r="E8" s="2" t="s">
        <v>113</v>
      </c>
      <c r="F8" s="2">
        <v>88</v>
      </c>
      <c r="G8" s="2">
        <v>4</v>
      </c>
      <c r="H8" s="2">
        <v>84</v>
      </c>
      <c r="I8" s="2">
        <v>3</v>
      </c>
      <c r="J8" s="2">
        <v>91</v>
      </c>
      <c r="K8" s="2">
        <v>0</v>
      </c>
      <c r="L8" s="2">
        <v>95</v>
      </c>
      <c r="M8" s="2">
        <v>4</v>
      </c>
      <c r="N8" s="2">
        <v>73</v>
      </c>
      <c r="O8" s="2">
        <v>3</v>
      </c>
      <c r="P8" s="2">
        <v>87</v>
      </c>
      <c r="Q8" s="2">
        <v>4</v>
      </c>
      <c r="R8" s="2">
        <v>93</v>
      </c>
      <c r="S8" s="2">
        <v>2</v>
      </c>
      <c r="T8" s="2">
        <v>93</v>
      </c>
      <c r="U8" s="2">
        <v>2</v>
      </c>
      <c r="V8" s="2">
        <v>92</v>
      </c>
      <c r="W8" s="2">
        <v>2</v>
      </c>
      <c r="X8" s="2">
        <v>90</v>
      </c>
      <c r="Y8" s="2">
        <v>3</v>
      </c>
      <c r="Z8" s="2">
        <v>94</v>
      </c>
      <c r="AA8" s="2">
        <v>2</v>
      </c>
      <c r="AB8" s="2">
        <v>90</v>
      </c>
      <c r="AC8" s="2">
        <v>2</v>
      </c>
      <c r="AD8" s="2">
        <v>87</v>
      </c>
      <c r="AE8" s="2">
        <v>2</v>
      </c>
      <c r="AF8" s="2">
        <v>88</v>
      </c>
      <c r="AG8" s="2">
        <v>2</v>
      </c>
      <c r="AH8" s="2">
        <v>96</v>
      </c>
      <c r="AI8" s="2">
        <v>2</v>
      </c>
      <c r="AJ8" s="2">
        <v>93</v>
      </c>
      <c r="AK8" s="2">
        <v>3</v>
      </c>
      <c r="AL8" s="2">
        <v>96</v>
      </c>
      <c r="AM8" s="2">
        <v>89</v>
      </c>
      <c r="AN8" s="2">
        <v>2</v>
      </c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3"/>
      <c r="BG8" s="3"/>
      <c r="BH8" s="3"/>
      <c r="BI8" s="2">
        <f t="shared" si="0"/>
        <v>42</v>
      </c>
      <c r="BJ8" s="3">
        <f t="shared" si="1"/>
        <v>89.142857142857139</v>
      </c>
      <c r="BK8" s="2">
        <v>87</v>
      </c>
      <c r="BL8" s="2">
        <v>96</v>
      </c>
      <c r="BM8" s="36">
        <f t="shared" si="2"/>
        <v>91.5</v>
      </c>
    </row>
    <row r="9" spans="1:65" ht="17.45" customHeight="1" x14ac:dyDescent="0.2">
      <c r="A9" s="2">
        <v>8</v>
      </c>
      <c r="B9" s="2">
        <v>2019111764</v>
      </c>
      <c r="C9" s="2" t="s">
        <v>119</v>
      </c>
      <c r="D9" s="2" t="s">
        <v>13</v>
      </c>
      <c r="E9" s="2" t="s">
        <v>117</v>
      </c>
      <c r="F9" s="2">
        <v>87</v>
      </c>
      <c r="G9" s="2">
        <v>4</v>
      </c>
      <c r="H9" s="2">
        <v>82</v>
      </c>
      <c r="I9" s="2">
        <v>3</v>
      </c>
      <c r="J9" s="2">
        <v>90</v>
      </c>
      <c r="K9" s="2">
        <v>0</v>
      </c>
      <c r="L9" s="2">
        <v>93</v>
      </c>
      <c r="M9" s="2">
        <v>4</v>
      </c>
      <c r="N9" s="2">
        <v>86</v>
      </c>
      <c r="O9" s="2">
        <v>3</v>
      </c>
      <c r="P9" s="2">
        <v>91</v>
      </c>
      <c r="Q9" s="2">
        <v>4</v>
      </c>
      <c r="R9" s="2">
        <v>90</v>
      </c>
      <c r="S9" s="2">
        <v>2</v>
      </c>
      <c r="T9" s="2">
        <v>99</v>
      </c>
      <c r="U9" s="2">
        <v>2</v>
      </c>
      <c r="V9" s="2">
        <v>80</v>
      </c>
      <c r="W9" s="2">
        <v>2</v>
      </c>
      <c r="X9" s="2">
        <v>85</v>
      </c>
      <c r="Y9" s="2">
        <v>3</v>
      </c>
      <c r="Z9" s="2">
        <v>92</v>
      </c>
      <c r="AA9" s="2">
        <v>2</v>
      </c>
      <c r="AB9" s="2">
        <v>90</v>
      </c>
      <c r="AC9" s="2">
        <v>2</v>
      </c>
      <c r="AD9" s="2">
        <v>93</v>
      </c>
      <c r="AE9" s="2">
        <v>2</v>
      </c>
      <c r="AF9" s="2">
        <v>82</v>
      </c>
      <c r="AG9" s="2">
        <v>2</v>
      </c>
      <c r="AH9" s="2">
        <v>88</v>
      </c>
      <c r="AI9" s="2">
        <v>2</v>
      </c>
      <c r="AJ9" s="2">
        <v>90</v>
      </c>
      <c r="AK9" s="2">
        <v>3</v>
      </c>
      <c r="AL9" s="2">
        <v>93</v>
      </c>
      <c r="AM9" s="2">
        <v>91</v>
      </c>
      <c r="AN9" s="2">
        <v>2</v>
      </c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>
        <f t="shared" si="0"/>
        <v>42</v>
      </c>
      <c r="BJ9" s="3">
        <f t="shared" si="1"/>
        <v>88.642857142857139</v>
      </c>
      <c r="BK9" s="2">
        <v>84</v>
      </c>
      <c r="BL9" s="2">
        <v>94</v>
      </c>
      <c r="BM9" s="36">
        <f t="shared" si="2"/>
        <v>89</v>
      </c>
    </row>
    <row r="10" spans="1:65" ht="17.45" customHeight="1" x14ac:dyDescent="0.2">
      <c r="A10" s="2">
        <v>9</v>
      </c>
      <c r="B10" s="2">
        <v>2019114794</v>
      </c>
      <c r="C10" s="2" t="s">
        <v>121</v>
      </c>
      <c r="D10" s="2" t="s">
        <v>13</v>
      </c>
      <c r="E10" s="2" t="s">
        <v>110</v>
      </c>
      <c r="F10" s="2">
        <v>90</v>
      </c>
      <c r="G10" s="2">
        <v>4</v>
      </c>
      <c r="H10" s="2">
        <v>81</v>
      </c>
      <c r="I10" s="2">
        <v>3</v>
      </c>
      <c r="J10" s="2">
        <v>90</v>
      </c>
      <c r="K10" s="2">
        <v>0</v>
      </c>
      <c r="L10" s="2">
        <v>88</v>
      </c>
      <c r="M10" s="2">
        <v>4</v>
      </c>
      <c r="N10" s="2">
        <v>89</v>
      </c>
      <c r="O10" s="2">
        <v>3</v>
      </c>
      <c r="P10" s="2">
        <v>90</v>
      </c>
      <c r="Q10" s="2">
        <v>4</v>
      </c>
      <c r="R10" s="2">
        <v>93</v>
      </c>
      <c r="S10" s="2">
        <v>2</v>
      </c>
      <c r="T10" s="2">
        <v>92</v>
      </c>
      <c r="U10" s="2">
        <v>2</v>
      </c>
      <c r="V10" s="2">
        <v>91</v>
      </c>
      <c r="W10" s="2">
        <v>2</v>
      </c>
      <c r="X10" s="2">
        <v>86</v>
      </c>
      <c r="Y10" s="2">
        <v>3</v>
      </c>
      <c r="Z10" s="2">
        <v>94</v>
      </c>
      <c r="AA10" s="2">
        <v>2</v>
      </c>
      <c r="AB10" s="2">
        <v>89</v>
      </c>
      <c r="AC10" s="2">
        <v>2</v>
      </c>
      <c r="AD10" s="2">
        <v>87</v>
      </c>
      <c r="AE10" s="2">
        <v>2</v>
      </c>
      <c r="AF10" s="2">
        <v>84</v>
      </c>
      <c r="AG10" s="2">
        <v>2</v>
      </c>
      <c r="AH10" s="2">
        <v>93</v>
      </c>
      <c r="AI10" s="2">
        <v>2</v>
      </c>
      <c r="AJ10" s="2">
        <v>89</v>
      </c>
      <c r="AK10" s="2">
        <v>3</v>
      </c>
      <c r="AL10" s="2">
        <v>93</v>
      </c>
      <c r="AM10" s="2">
        <v>80</v>
      </c>
      <c r="AN10" s="2">
        <v>2</v>
      </c>
      <c r="AO10" s="2">
        <v>90</v>
      </c>
      <c r="AP10" s="2">
        <v>5</v>
      </c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3"/>
      <c r="BE10" s="2"/>
      <c r="BF10" s="2"/>
      <c r="BG10" s="2"/>
      <c r="BH10" s="2"/>
      <c r="BI10" s="2">
        <f t="shared" si="0"/>
        <v>47</v>
      </c>
      <c r="BJ10" s="3">
        <f t="shared" si="1"/>
        <v>88.574468085106389</v>
      </c>
      <c r="BK10" s="2">
        <v>87</v>
      </c>
      <c r="BL10" s="2">
        <v>94.2</v>
      </c>
      <c r="BM10" s="36">
        <f t="shared" si="2"/>
        <v>90.6</v>
      </c>
    </row>
    <row r="11" spans="1:65" ht="17.45" customHeight="1" x14ac:dyDescent="0.2">
      <c r="A11" s="2">
        <v>10</v>
      </c>
      <c r="B11" s="2">
        <v>2019111669</v>
      </c>
      <c r="C11" s="2" t="s">
        <v>118</v>
      </c>
      <c r="D11" s="2" t="s">
        <v>13</v>
      </c>
      <c r="E11" s="2" t="s">
        <v>117</v>
      </c>
      <c r="F11" s="2">
        <v>94</v>
      </c>
      <c r="G11" s="2">
        <v>4</v>
      </c>
      <c r="H11" s="2">
        <v>71</v>
      </c>
      <c r="I11" s="2">
        <v>3</v>
      </c>
      <c r="J11" s="2">
        <v>90</v>
      </c>
      <c r="K11" s="2">
        <v>0</v>
      </c>
      <c r="L11" s="2">
        <v>91</v>
      </c>
      <c r="M11" s="2">
        <v>4</v>
      </c>
      <c r="N11" s="2">
        <v>73</v>
      </c>
      <c r="O11" s="2">
        <v>3</v>
      </c>
      <c r="P11" s="2">
        <v>92</v>
      </c>
      <c r="Q11" s="2">
        <v>4</v>
      </c>
      <c r="R11" s="2">
        <v>95</v>
      </c>
      <c r="S11" s="2">
        <v>2</v>
      </c>
      <c r="T11" s="2">
        <v>92</v>
      </c>
      <c r="U11" s="2">
        <v>2</v>
      </c>
      <c r="V11" s="2">
        <v>93</v>
      </c>
      <c r="W11" s="2">
        <v>2</v>
      </c>
      <c r="X11" s="2">
        <v>89</v>
      </c>
      <c r="Y11" s="2">
        <v>3</v>
      </c>
      <c r="Z11" s="2">
        <v>92</v>
      </c>
      <c r="AA11" s="2">
        <v>2</v>
      </c>
      <c r="AB11" s="2">
        <v>87</v>
      </c>
      <c r="AC11" s="2">
        <v>2</v>
      </c>
      <c r="AD11" s="2">
        <v>91</v>
      </c>
      <c r="AE11" s="2">
        <v>2</v>
      </c>
      <c r="AF11" s="2">
        <v>82</v>
      </c>
      <c r="AG11" s="2">
        <v>2</v>
      </c>
      <c r="AH11" s="2">
        <v>82</v>
      </c>
      <c r="AI11" s="2">
        <v>2</v>
      </c>
      <c r="AJ11" s="2">
        <v>95</v>
      </c>
      <c r="AK11" s="2">
        <v>3</v>
      </c>
      <c r="AL11" s="2">
        <v>93</v>
      </c>
      <c r="AM11" s="2">
        <v>90</v>
      </c>
      <c r="AN11" s="2">
        <v>2</v>
      </c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>
        <f t="shared" si="0"/>
        <v>42</v>
      </c>
      <c r="BJ11" s="3">
        <f t="shared" si="1"/>
        <v>88.095238095238102</v>
      </c>
      <c r="BK11" s="2">
        <v>82</v>
      </c>
      <c r="BL11" s="2">
        <v>97.5</v>
      </c>
      <c r="BM11" s="36">
        <f t="shared" si="2"/>
        <v>89.75</v>
      </c>
    </row>
    <row r="12" spans="1:65" ht="17.45" customHeight="1" x14ac:dyDescent="0.2">
      <c r="A12" s="2">
        <v>11</v>
      </c>
      <c r="B12" s="2">
        <v>2019111701</v>
      </c>
      <c r="C12" s="2" t="s">
        <v>116</v>
      </c>
      <c r="D12" s="2" t="s">
        <v>13</v>
      </c>
      <c r="E12" s="2" t="s">
        <v>117</v>
      </c>
      <c r="F12" s="2">
        <v>90</v>
      </c>
      <c r="G12" s="2">
        <v>4</v>
      </c>
      <c r="H12" s="2">
        <v>77</v>
      </c>
      <c r="I12" s="2">
        <v>3</v>
      </c>
      <c r="J12" s="2">
        <v>90</v>
      </c>
      <c r="K12" s="2">
        <v>0</v>
      </c>
      <c r="L12" s="2">
        <v>97</v>
      </c>
      <c r="M12" s="2">
        <v>4</v>
      </c>
      <c r="N12" s="2">
        <v>72</v>
      </c>
      <c r="O12" s="2">
        <v>3</v>
      </c>
      <c r="P12" s="2">
        <v>96</v>
      </c>
      <c r="Q12" s="2">
        <v>4</v>
      </c>
      <c r="R12" s="2">
        <v>93</v>
      </c>
      <c r="S12" s="2">
        <v>2</v>
      </c>
      <c r="T12" s="2">
        <v>97</v>
      </c>
      <c r="U12" s="2">
        <v>2</v>
      </c>
      <c r="V12" s="2">
        <v>86</v>
      </c>
      <c r="W12" s="2">
        <v>2</v>
      </c>
      <c r="X12" s="2">
        <v>81</v>
      </c>
      <c r="Y12" s="2">
        <v>3</v>
      </c>
      <c r="Z12" s="2">
        <v>97</v>
      </c>
      <c r="AA12" s="2">
        <v>2</v>
      </c>
      <c r="AB12" s="2">
        <v>94</v>
      </c>
      <c r="AC12" s="2">
        <v>2</v>
      </c>
      <c r="AD12" s="2">
        <v>96</v>
      </c>
      <c r="AE12" s="2">
        <v>2</v>
      </c>
      <c r="AF12" s="2">
        <v>84</v>
      </c>
      <c r="AG12" s="2">
        <v>2</v>
      </c>
      <c r="AH12" s="2">
        <v>79</v>
      </c>
      <c r="AI12" s="2">
        <v>2</v>
      </c>
      <c r="AJ12" s="2">
        <v>82</v>
      </c>
      <c r="AK12" s="2">
        <v>3</v>
      </c>
      <c r="AL12" s="2">
        <v>93</v>
      </c>
      <c r="AM12" s="2">
        <v>90</v>
      </c>
      <c r="AN12" s="2">
        <v>2</v>
      </c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>
        <f t="shared" si="0"/>
        <v>42</v>
      </c>
      <c r="BJ12" s="3">
        <f t="shared" si="1"/>
        <v>88.095238095238102</v>
      </c>
      <c r="BK12" s="2">
        <v>77</v>
      </c>
      <c r="BL12" s="2">
        <v>93.5</v>
      </c>
      <c r="BM12" s="36">
        <f t="shared" si="2"/>
        <v>85.25</v>
      </c>
    </row>
    <row r="13" spans="1:65" ht="17.45" customHeight="1" x14ac:dyDescent="0.2">
      <c r="A13" s="2">
        <v>12</v>
      </c>
      <c r="B13" s="2">
        <v>2019111757</v>
      </c>
      <c r="C13" s="2" t="s">
        <v>170</v>
      </c>
      <c r="D13" s="2" t="s">
        <v>13</v>
      </c>
      <c r="E13" s="2" t="s">
        <v>117</v>
      </c>
      <c r="F13" s="2">
        <v>85</v>
      </c>
      <c r="G13" s="2">
        <v>4</v>
      </c>
      <c r="H13" s="2">
        <v>83</v>
      </c>
      <c r="I13" s="2">
        <v>3</v>
      </c>
      <c r="J13" s="2">
        <v>90</v>
      </c>
      <c r="K13" s="2">
        <v>0</v>
      </c>
      <c r="L13" s="2">
        <v>77</v>
      </c>
      <c r="M13" s="2">
        <v>4</v>
      </c>
      <c r="N13" s="2">
        <v>69</v>
      </c>
      <c r="O13" s="2">
        <v>3</v>
      </c>
      <c r="P13" s="2">
        <v>85</v>
      </c>
      <c r="Q13" s="2">
        <v>4</v>
      </c>
      <c r="R13" s="2">
        <v>90</v>
      </c>
      <c r="S13" s="2">
        <v>2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85</v>
      </c>
      <c r="AK13" s="2">
        <v>3</v>
      </c>
      <c r="AL13" s="2">
        <v>0</v>
      </c>
      <c r="AM13" s="2">
        <v>98</v>
      </c>
      <c r="AN13" s="2">
        <v>2</v>
      </c>
      <c r="AO13" s="2">
        <v>86</v>
      </c>
      <c r="AP13" s="2">
        <v>5</v>
      </c>
      <c r="AQ13" s="2">
        <v>96</v>
      </c>
      <c r="AR13" s="2">
        <v>2</v>
      </c>
      <c r="AS13" s="2">
        <v>96.5</v>
      </c>
      <c r="AT13" s="2">
        <v>2</v>
      </c>
      <c r="AU13" s="2">
        <v>89</v>
      </c>
      <c r="AV13" s="2">
        <v>3</v>
      </c>
      <c r="AW13" s="2">
        <v>89</v>
      </c>
      <c r="AX13" s="2">
        <v>3</v>
      </c>
      <c r="AY13" s="2">
        <v>89</v>
      </c>
      <c r="AZ13" s="2">
        <v>3</v>
      </c>
      <c r="BA13" s="2">
        <v>95</v>
      </c>
      <c r="BB13" s="2">
        <v>3</v>
      </c>
      <c r="BC13" s="2">
        <v>95</v>
      </c>
      <c r="BD13" s="2">
        <v>3</v>
      </c>
      <c r="BE13" s="2">
        <v>95</v>
      </c>
      <c r="BF13" s="2">
        <v>3</v>
      </c>
      <c r="BG13" s="2">
        <v>96.5</v>
      </c>
      <c r="BH13" s="2">
        <v>2</v>
      </c>
      <c r="BI13" s="2">
        <f>G13+I13+K13+M13+O13+Q13+S13+U13+W13+Y13+AA13+AC13+AE13+AG13+AI13+AN13+AP13+AR13+AT13+AV13+AX13+AZ13+BB13+BD13+BF13+AK13+BH13</f>
        <v>54</v>
      </c>
      <c r="BJ13" s="3">
        <f t="shared" si="1"/>
        <v>87.759259259259252</v>
      </c>
      <c r="BK13" s="2">
        <v>92</v>
      </c>
      <c r="BL13" s="2">
        <v>0</v>
      </c>
      <c r="BM13" s="36">
        <f t="shared" si="2"/>
        <v>46</v>
      </c>
    </row>
    <row r="14" spans="1:65" ht="17.45" customHeight="1" x14ac:dyDescent="0.2">
      <c r="A14" s="2">
        <v>13</v>
      </c>
      <c r="B14" s="2">
        <v>2019111719</v>
      </c>
      <c r="C14" s="2" t="s">
        <v>122</v>
      </c>
      <c r="D14" s="2" t="s">
        <v>13</v>
      </c>
      <c r="E14" s="2" t="s">
        <v>117</v>
      </c>
      <c r="F14" s="2">
        <v>82</v>
      </c>
      <c r="G14" s="2">
        <v>4</v>
      </c>
      <c r="H14" s="2">
        <v>81</v>
      </c>
      <c r="I14" s="2">
        <v>3</v>
      </c>
      <c r="J14" s="2">
        <v>90</v>
      </c>
      <c r="K14" s="2">
        <v>0</v>
      </c>
      <c r="L14" s="2">
        <v>86</v>
      </c>
      <c r="M14" s="2">
        <v>4</v>
      </c>
      <c r="N14" s="2">
        <v>94</v>
      </c>
      <c r="O14" s="2">
        <v>3</v>
      </c>
      <c r="P14" s="2">
        <v>82</v>
      </c>
      <c r="Q14" s="2">
        <v>4</v>
      </c>
      <c r="R14" s="2">
        <v>91</v>
      </c>
      <c r="S14" s="2">
        <v>2</v>
      </c>
      <c r="T14" s="2">
        <v>93</v>
      </c>
      <c r="U14" s="2">
        <v>2</v>
      </c>
      <c r="V14" s="2">
        <v>84</v>
      </c>
      <c r="W14" s="2">
        <v>2</v>
      </c>
      <c r="X14" s="2">
        <v>86</v>
      </c>
      <c r="Y14" s="2">
        <v>3</v>
      </c>
      <c r="Z14" s="2">
        <v>93</v>
      </c>
      <c r="AA14" s="2">
        <v>2</v>
      </c>
      <c r="AB14" s="2">
        <v>91</v>
      </c>
      <c r="AC14" s="2">
        <v>2</v>
      </c>
      <c r="AD14" s="2">
        <v>81</v>
      </c>
      <c r="AE14" s="2">
        <v>2</v>
      </c>
      <c r="AF14" s="2">
        <v>82</v>
      </c>
      <c r="AG14" s="2">
        <v>2</v>
      </c>
      <c r="AH14" s="2">
        <v>94</v>
      </c>
      <c r="AI14" s="2">
        <v>2</v>
      </c>
      <c r="AJ14" s="2">
        <v>95</v>
      </c>
      <c r="AK14" s="2">
        <v>3</v>
      </c>
      <c r="AL14" s="2">
        <v>95</v>
      </c>
      <c r="AM14" s="2">
        <v>94</v>
      </c>
      <c r="AN14" s="2">
        <v>2</v>
      </c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>
        <f t="shared" ref="BI14:BI61" si="3">G14+I14+K14+M14+O14+Q14+S14+U14+W14+Y14+AA14+AC14+AE14+AG14+AI14+AN14+AP14+AR14+AT14+AV14+AX14+AZ14+BB14+BD14+BF14+AK14</f>
        <v>42</v>
      </c>
      <c r="BJ14" s="3">
        <f t="shared" si="1"/>
        <v>87.476190476190482</v>
      </c>
      <c r="BK14" s="2">
        <v>84</v>
      </c>
      <c r="BL14" s="2">
        <v>99.2</v>
      </c>
      <c r="BM14" s="36">
        <f t="shared" si="2"/>
        <v>91.6</v>
      </c>
    </row>
    <row r="15" spans="1:65" ht="17.45" customHeight="1" x14ac:dyDescent="0.2">
      <c r="A15" s="2">
        <v>14</v>
      </c>
      <c r="B15" s="2">
        <v>2019112001</v>
      </c>
      <c r="C15" s="2" t="s">
        <v>131</v>
      </c>
      <c r="D15" s="2" t="s">
        <v>13</v>
      </c>
      <c r="E15" s="2" t="s">
        <v>113</v>
      </c>
      <c r="F15" s="2">
        <v>92</v>
      </c>
      <c r="G15" s="2">
        <v>4</v>
      </c>
      <c r="H15" s="2">
        <v>83</v>
      </c>
      <c r="I15" s="2">
        <v>3</v>
      </c>
      <c r="J15" s="2">
        <v>90</v>
      </c>
      <c r="K15" s="2">
        <v>0</v>
      </c>
      <c r="L15" s="2">
        <v>90</v>
      </c>
      <c r="M15" s="2">
        <v>4</v>
      </c>
      <c r="N15" s="2">
        <v>77</v>
      </c>
      <c r="O15" s="2">
        <v>3</v>
      </c>
      <c r="P15" s="2">
        <v>88</v>
      </c>
      <c r="Q15" s="2">
        <v>4</v>
      </c>
      <c r="R15" s="2">
        <v>96</v>
      </c>
      <c r="S15" s="2">
        <v>2</v>
      </c>
      <c r="T15" s="2">
        <v>94</v>
      </c>
      <c r="U15" s="2">
        <v>2</v>
      </c>
      <c r="V15" s="2">
        <v>84</v>
      </c>
      <c r="W15" s="2">
        <v>2</v>
      </c>
      <c r="X15" s="2">
        <v>87</v>
      </c>
      <c r="Y15" s="2">
        <v>3</v>
      </c>
      <c r="Z15" s="2">
        <v>89</v>
      </c>
      <c r="AA15" s="2">
        <v>2</v>
      </c>
      <c r="AB15" s="2">
        <v>89</v>
      </c>
      <c r="AC15" s="2">
        <v>2</v>
      </c>
      <c r="AD15" s="2">
        <v>87</v>
      </c>
      <c r="AE15" s="2">
        <v>2</v>
      </c>
      <c r="AF15" s="2">
        <v>81</v>
      </c>
      <c r="AG15" s="2">
        <v>2</v>
      </c>
      <c r="AH15" s="2">
        <v>83</v>
      </c>
      <c r="AI15" s="2">
        <v>2</v>
      </c>
      <c r="AJ15" s="2">
        <v>86</v>
      </c>
      <c r="AK15" s="2">
        <v>3</v>
      </c>
      <c r="AL15" s="2">
        <v>93</v>
      </c>
      <c r="AM15" s="2">
        <v>91</v>
      </c>
      <c r="AN15" s="2">
        <v>2</v>
      </c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3"/>
      <c r="BE15" s="2"/>
      <c r="BF15" s="2"/>
      <c r="BG15" s="2"/>
      <c r="BH15" s="2"/>
      <c r="BI15" s="2">
        <f t="shared" si="3"/>
        <v>42</v>
      </c>
      <c r="BJ15" s="3">
        <f t="shared" si="1"/>
        <v>87.30952380952381</v>
      </c>
      <c r="BK15" s="2">
        <v>88</v>
      </c>
      <c r="BL15" s="2">
        <v>96.8</v>
      </c>
      <c r="BM15" s="36">
        <f t="shared" si="2"/>
        <v>92.4</v>
      </c>
    </row>
    <row r="16" spans="1:65" ht="17.45" customHeight="1" x14ac:dyDescent="0.2">
      <c r="A16" s="2">
        <v>15</v>
      </c>
      <c r="B16" s="2">
        <v>2019111860</v>
      </c>
      <c r="C16" s="2" t="s">
        <v>126</v>
      </c>
      <c r="D16" s="2" t="s">
        <v>13</v>
      </c>
      <c r="E16" s="2" t="s">
        <v>110</v>
      </c>
      <c r="F16" s="2">
        <v>82</v>
      </c>
      <c r="G16" s="2">
        <v>4</v>
      </c>
      <c r="H16" s="2">
        <v>78</v>
      </c>
      <c r="I16" s="2">
        <v>3</v>
      </c>
      <c r="J16" s="2">
        <v>90</v>
      </c>
      <c r="K16" s="2">
        <v>0</v>
      </c>
      <c r="L16" s="2">
        <v>91</v>
      </c>
      <c r="M16" s="2">
        <v>4</v>
      </c>
      <c r="N16" s="2">
        <v>73</v>
      </c>
      <c r="O16" s="2">
        <v>3</v>
      </c>
      <c r="P16" s="2">
        <v>94</v>
      </c>
      <c r="Q16" s="2">
        <v>4</v>
      </c>
      <c r="R16" s="2">
        <v>97</v>
      </c>
      <c r="S16" s="2">
        <v>2</v>
      </c>
      <c r="T16" s="2">
        <v>92</v>
      </c>
      <c r="U16" s="2">
        <v>2</v>
      </c>
      <c r="V16" s="2">
        <v>88</v>
      </c>
      <c r="W16" s="2">
        <v>2</v>
      </c>
      <c r="X16" s="2">
        <v>87</v>
      </c>
      <c r="Y16" s="2">
        <v>3</v>
      </c>
      <c r="Z16" s="2">
        <v>95</v>
      </c>
      <c r="AA16" s="2">
        <v>2</v>
      </c>
      <c r="AB16" s="2">
        <v>91</v>
      </c>
      <c r="AC16" s="2">
        <v>2</v>
      </c>
      <c r="AD16" s="2">
        <v>90</v>
      </c>
      <c r="AE16" s="2">
        <v>2</v>
      </c>
      <c r="AF16" s="2">
        <v>85</v>
      </c>
      <c r="AG16" s="2">
        <v>2</v>
      </c>
      <c r="AH16" s="2">
        <v>75</v>
      </c>
      <c r="AI16" s="2">
        <v>2</v>
      </c>
      <c r="AJ16" s="2">
        <v>88</v>
      </c>
      <c r="AK16" s="2">
        <v>3</v>
      </c>
      <c r="AL16" s="2">
        <v>93</v>
      </c>
      <c r="AM16" s="2">
        <v>91</v>
      </c>
      <c r="AN16" s="2">
        <v>2</v>
      </c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3"/>
      <c r="BE16" s="2"/>
      <c r="BF16" s="2"/>
      <c r="BG16" s="2"/>
      <c r="BH16" s="2"/>
      <c r="BI16" s="2">
        <f t="shared" si="3"/>
        <v>42</v>
      </c>
      <c r="BJ16" s="3">
        <f t="shared" si="1"/>
        <v>87</v>
      </c>
      <c r="BK16" s="2">
        <v>81</v>
      </c>
      <c r="BL16" s="2">
        <v>92.5</v>
      </c>
      <c r="BM16" s="36">
        <f t="shared" si="2"/>
        <v>86.75</v>
      </c>
    </row>
    <row r="17" spans="1:65" ht="17.45" customHeight="1" x14ac:dyDescent="0.2">
      <c r="A17" s="2">
        <v>16</v>
      </c>
      <c r="B17" s="2">
        <v>2019111956</v>
      </c>
      <c r="C17" s="2" t="s">
        <v>125</v>
      </c>
      <c r="D17" s="2" t="s">
        <v>13</v>
      </c>
      <c r="E17" s="2" t="s">
        <v>113</v>
      </c>
      <c r="F17" s="2">
        <v>92</v>
      </c>
      <c r="G17" s="2">
        <v>4</v>
      </c>
      <c r="H17" s="2">
        <v>75</v>
      </c>
      <c r="I17" s="2">
        <v>3</v>
      </c>
      <c r="J17" s="2">
        <v>90</v>
      </c>
      <c r="K17" s="2">
        <v>0</v>
      </c>
      <c r="L17" s="2">
        <v>86</v>
      </c>
      <c r="M17" s="2">
        <v>4</v>
      </c>
      <c r="N17" s="2">
        <v>77</v>
      </c>
      <c r="O17" s="2">
        <v>3</v>
      </c>
      <c r="P17" s="2">
        <v>80</v>
      </c>
      <c r="Q17" s="2">
        <v>4</v>
      </c>
      <c r="R17" s="2">
        <v>94</v>
      </c>
      <c r="S17" s="2">
        <v>2</v>
      </c>
      <c r="T17" s="2">
        <v>91</v>
      </c>
      <c r="U17" s="2">
        <v>2</v>
      </c>
      <c r="V17" s="2">
        <v>82</v>
      </c>
      <c r="W17" s="2">
        <v>2</v>
      </c>
      <c r="X17" s="2">
        <v>94</v>
      </c>
      <c r="Y17" s="2">
        <v>3</v>
      </c>
      <c r="Z17" s="2">
        <v>92</v>
      </c>
      <c r="AA17" s="2">
        <v>2</v>
      </c>
      <c r="AB17" s="2">
        <v>89</v>
      </c>
      <c r="AC17" s="2">
        <v>2</v>
      </c>
      <c r="AD17" s="2">
        <v>94</v>
      </c>
      <c r="AE17" s="2">
        <v>2</v>
      </c>
      <c r="AF17" s="2">
        <v>87</v>
      </c>
      <c r="AG17" s="2">
        <v>2</v>
      </c>
      <c r="AH17" s="2">
        <v>95</v>
      </c>
      <c r="AI17" s="2">
        <v>2</v>
      </c>
      <c r="AJ17" s="2">
        <v>87</v>
      </c>
      <c r="AK17" s="2">
        <v>3</v>
      </c>
      <c r="AL17" s="2">
        <v>93</v>
      </c>
      <c r="AM17" s="2">
        <v>84</v>
      </c>
      <c r="AN17" s="2">
        <v>2</v>
      </c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3"/>
      <c r="BE17" s="2"/>
      <c r="BF17" s="2"/>
      <c r="BG17" s="2"/>
      <c r="BH17" s="2"/>
      <c r="BI17" s="2">
        <f t="shared" si="3"/>
        <v>42</v>
      </c>
      <c r="BJ17" s="3">
        <f t="shared" si="1"/>
        <v>86.833333333333329</v>
      </c>
      <c r="BK17" s="2">
        <v>81</v>
      </c>
      <c r="BL17" s="2">
        <v>92.4</v>
      </c>
      <c r="BM17" s="36">
        <f t="shared" si="2"/>
        <v>86.7</v>
      </c>
    </row>
    <row r="18" spans="1:65" ht="17.45" customHeight="1" x14ac:dyDescent="0.2">
      <c r="A18" s="2">
        <v>17</v>
      </c>
      <c r="B18" s="2">
        <v>2019110574</v>
      </c>
      <c r="C18" s="2" t="s">
        <v>123</v>
      </c>
      <c r="D18" s="2" t="s">
        <v>13</v>
      </c>
      <c r="E18" s="2" t="s">
        <v>117</v>
      </c>
      <c r="F18" s="2">
        <v>82</v>
      </c>
      <c r="G18" s="2">
        <v>4</v>
      </c>
      <c r="H18" s="2">
        <v>80</v>
      </c>
      <c r="I18" s="2">
        <v>3</v>
      </c>
      <c r="J18" s="2">
        <v>80</v>
      </c>
      <c r="K18" s="2">
        <v>0</v>
      </c>
      <c r="L18" s="2">
        <v>82</v>
      </c>
      <c r="M18" s="2">
        <v>4</v>
      </c>
      <c r="N18" s="2">
        <v>94</v>
      </c>
      <c r="O18" s="2">
        <v>3</v>
      </c>
      <c r="P18" s="2">
        <v>90</v>
      </c>
      <c r="Q18" s="2">
        <v>4</v>
      </c>
      <c r="R18" s="2">
        <v>88</v>
      </c>
      <c r="S18" s="2">
        <v>2</v>
      </c>
      <c r="T18" s="2">
        <v>93</v>
      </c>
      <c r="U18" s="2">
        <v>2</v>
      </c>
      <c r="V18" s="2">
        <v>85</v>
      </c>
      <c r="W18" s="2">
        <v>2</v>
      </c>
      <c r="X18" s="2">
        <v>81</v>
      </c>
      <c r="Y18" s="2">
        <v>3</v>
      </c>
      <c r="Z18" s="2">
        <v>92</v>
      </c>
      <c r="AA18" s="2">
        <v>2</v>
      </c>
      <c r="AB18" s="2">
        <v>88</v>
      </c>
      <c r="AC18" s="2">
        <v>2</v>
      </c>
      <c r="AD18" s="2">
        <v>88</v>
      </c>
      <c r="AE18" s="2">
        <v>2</v>
      </c>
      <c r="AF18" s="2">
        <v>89</v>
      </c>
      <c r="AG18" s="2">
        <v>2</v>
      </c>
      <c r="AH18" s="2">
        <v>82</v>
      </c>
      <c r="AI18" s="2">
        <v>2</v>
      </c>
      <c r="AJ18" s="2">
        <v>82</v>
      </c>
      <c r="AK18" s="2">
        <v>3</v>
      </c>
      <c r="AL18" s="2">
        <v>93</v>
      </c>
      <c r="AM18" s="2">
        <v>94</v>
      </c>
      <c r="AN18" s="2">
        <v>2</v>
      </c>
      <c r="AO18" s="2">
        <v>87</v>
      </c>
      <c r="AP18" s="2">
        <v>2</v>
      </c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>
        <f t="shared" si="3"/>
        <v>44</v>
      </c>
      <c r="BJ18" s="3">
        <f t="shared" si="1"/>
        <v>86.340909090909093</v>
      </c>
      <c r="BK18" s="2">
        <v>84</v>
      </c>
      <c r="BL18" s="2">
        <v>92.6</v>
      </c>
      <c r="BM18" s="36">
        <f t="shared" si="2"/>
        <v>88.3</v>
      </c>
    </row>
    <row r="19" spans="1:65" ht="17.45" customHeight="1" x14ac:dyDescent="0.2">
      <c r="A19" s="2">
        <v>18</v>
      </c>
      <c r="B19" s="2">
        <v>2019114897</v>
      </c>
      <c r="C19" s="2" t="s">
        <v>137</v>
      </c>
      <c r="D19" s="2" t="s">
        <v>12</v>
      </c>
      <c r="E19" s="2" t="s">
        <v>110</v>
      </c>
      <c r="F19" s="2">
        <v>88</v>
      </c>
      <c r="G19" s="2">
        <v>4</v>
      </c>
      <c r="H19" s="2">
        <v>79</v>
      </c>
      <c r="I19" s="2">
        <v>3</v>
      </c>
      <c r="J19" s="2">
        <v>86</v>
      </c>
      <c r="K19" s="2">
        <v>0</v>
      </c>
      <c r="L19" s="2">
        <v>80</v>
      </c>
      <c r="M19" s="2">
        <v>4</v>
      </c>
      <c r="N19" s="2">
        <v>90</v>
      </c>
      <c r="O19" s="2">
        <v>3</v>
      </c>
      <c r="P19" s="2">
        <v>86</v>
      </c>
      <c r="Q19" s="2">
        <v>4</v>
      </c>
      <c r="R19" s="2">
        <v>86</v>
      </c>
      <c r="S19" s="2">
        <v>2</v>
      </c>
      <c r="T19" s="2">
        <v>90</v>
      </c>
      <c r="U19" s="2">
        <v>2</v>
      </c>
      <c r="V19" s="2">
        <v>84</v>
      </c>
      <c r="W19" s="2">
        <v>2</v>
      </c>
      <c r="X19" s="2">
        <v>86</v>
      </c>
      <c r="Y19" s="2">
        <v>3</v>
      </c>
      <c r="Z19" s="2">
        <v>91</v>
      </c>
      <c r="AA19" s="2">
        <v>2</v>
      </c>
      <c r="AB19" s="2">
        <v>85</v>
      </c>
      <c r="AC19" s="2">
        <v>2</v>
      </c>
      <c r="AD19" s="2">
        <v>93</v>
      </c>
      <c r="AE19" s="2">
        <v>2</v>
      </c>
      <c r="AF19" s="2">
        <v>85</v>
      </c>
      <c r="AG19" s="2">
        <v>2</v>
      </c>
      <c r="AH19" s="2">
        <v>89</v>
      </c>
      <c r="AI19" s="2">
        <v>2</v>
      </c>
      <c r="AJ19" s="2">
        <v>87</v>
      </c>
      <c r="AK19" s="2">
        <v>3</v>
      </c>
      <c r="AL19" s="2">
        <v>96</v>
      </c>
      <c r="AM19" s="2">
        <v>87</v>
      </c>
      <c r="AN19" s="2">
        <v>2</v>
      </c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3"/>
      <c r="BG19" s="3"/>
      <c r="BH19" s="3"/>
      <c r="BI19" s="2">
        <f t="shared" si="3"/>
        <v>42</v>
      </c>
      <c r="BJ19" s="3">
        <f t="shared" si="1"/>
        <v>86.238095238095241</v>
      </c>
      <c r="BK19" s="2">
        <v>80</v>
      </c>
      <c r="BL19" s="2">
        <v>86.4</v>
      </c>
      <c r="BM19" s="36">
        <f t="shared" si="2"/>
        <v>83.2</v>
      </c>
    </row>
    <row r="20" spans="1:65" ht="17.45" customHeight="1" x14ac:dyDescent="0.2">
      <c r="A20" s="2">
        <v>19</v>
      </c>
      <c r="B20" s="2">
        <v>2019111742</v>
      </c>
      <c r="C20" s="2" t="s">
        <v>124</v>
      </c>
      <c r="D20" s="2" t="s">
        <v>13</v>
      </c>
      <c r="E20" s="2" t="s">
        <v>117</v>
      </c>
      <c r="F20" s="2">
        <v>86</v>
      </c>
      <c r="G20" s="2">
        <v>4</v>
      </c>
      <c r="H20" s="2">
        <v>82</v>
      </c>
      <c r="I20" s="2">
        <v>3</v>
      </c>
      <c r="J20" s="2">
        <v>90</v>
      </c>
      <c r="K20" s="2">
        <v>0</v>
      </c>
      <c r="L20" s="2">
        <v>90</v>
      </c>
      <c r="M20" s="2">
        <v>4</v>
      </c>
      <c r="N20" s="2">
        <v>84</v>
      </c>
      <c r="O20" s="2">
        <v>3</v>
      </c>
      <c r="P20" s="2">
        <v>87</v>
      </c>
      <c r="Q20" s="2">
        <v>4</v>
      </c>
      <c r="R20" s="2">
        <v>85</v>
      </c>
      <c r="S20" s="2">
        <v>2</v>
      </c>
      <c r="T20" s="2">
        <v>92</v>
      </c>
      <c r="U20" s="2">
        <v>2</v>
      </c>
      <c r="V20" s="2">
        <v>95</v>
      </c>
      <c r="W20" s="2">
        <v>2</v>
      </c>
      <c r="X20" s="2">
        <v>82</v>
      </c>
      <c r="Y20" s="2">
        <v>3</v>
      </c>
      <c r="Z20" s="2">
        <v>91</v>
      </c>
      <c r="AA20" s="2">
        <v>2</v>
      </c>
      <c r="AB20" s="2">
        <v>87</v>
      </c>
      <c r="AC20" s="2">
        <v>2</v>
      </c>
      <c r="AD20" s="2">
        <v>84</v>
      </c>
      <c r="AE20" s="2">
        <v>2</v>
      </c>
      <c r="AF20" s="2">
        <v>82</v>
      </c>
      <c r="AG20" s="2">
        <v>2</v>
      </c>
      <c r="AH20" s="2">
        <v>79</v>
      </c>
      <c r="AI20" s="2">
        <v>2</v>
      </c>
      <c r="AJ20" s="2">
        <v>82</v>
      </c>
      <c r="AK20" s="2">
        <v>3</v>
      </c>
      <c r="AL20" s="2">
        <v>93</v>
      </c>
      <c r="AM20" s="2">
        <v>89</v>
      </c>
      <c r="AN20" s="2">
        <v>2</v>
      </c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3"/>
      <c r="BG20" s="3"/>
      <c r="BH20" s="3"/>
      <c r="BI20" s="2">
        <f t="shared" si="3"/>
        <v>42</v>
      </c>
      <c r="BJ20" s="3">
        <f t="shared" si="1"/>
        <v>85.952380952380949</v>
      </c>
      <c r="BK20" s="2">
        <v>85</v>
      </c>
      <c r="BL20" s="2">
        <v>97.5</v>
      </c>
      <c r="BM20" s="36">
        <f t="shared" si="2"/>
        <v>91.25</v>
      </c>
    </row>
    <row r="21" spans="1:65" ht="17.45" customHeight="1" x14ac:dyDescent="0.2">
      <c r="A21" s="2">
        <v>20</v>
      </c>
      <c r="B21" s="2">
        <v>2019111965</v>
      </c>
      <c r="C21" s="2" t="s">
        <v>129</v>
      </c>
      <c r="D21" s="2" t="s">
        <v>13</v>
      </c>
      <c r="E21" s="2" t="s">
        <v>113</v>
      </c>
      <c r="F21" s="2">
        <v>87</v>
      </c>
      <c r="G21" s="2">
        <v>4</v>
      </c>
      <c r="H21" s="2">
        <v>79</v>
      </c>
      <c r="I21" s="2">
        <v>3</v>
      </c>
      <c r="J21" s="2">
        <v>91</v>
      </c>
      <c r="K21" s="2">
        <v>0</v>
      </c>
      <c r="L21" s="2">
        <v>86</v>
      </c>
      <c r="M21" s="2">
        <v>4</v>
      </c>
      <c r="N21" s="2">
        <v>94</v>
      </c>
      <c r="O21" s="2">
        <v>3</v>
      </c>
      <c r="P21" s="2">
        <v>80</v>
      </c>
      <c r="Q21" s="2">
        <v>4</v>
      </c>
      <c r="R21" s="2">
        <v>91</v>
      </c>
      <c r="S21" s="2">
        <v>2</v>
      </c>
      <c r="T21" s="2">
        <v>93</v>
      </c>
      <c r="U21" s="2">
        <v>2</v>
      </c>
      <c r="V21" s="2">
        <v>86</v>
      </c>
      <c r="W21" s="2">
        <v>2</v>
      </c>
      <c r="X21" s="2">
        <v>76</v>
      </c>
      <c r="Y21" s="2">
        <v>3</v>
      </c>
      <c r="Z21" s="2">
        <v>87</v>
      </c>
      <c r="AA21" s="2">
        <v>2</v>
      </c>
      <c r="AB21" s="2">
        <v>82</v>
      </c>
      <c r="AC21" s="2">
        <v>2</v>
      </c>
      <c r="AD21" s="2">
        <v>86</v>
      </c>
      <c r="AE21" s="2">
        <v>2</v>
      </c>
      <c r="AF21" s="2">
        <v>81</v>
      </c>
      <c r="AG21" s="2">
        <v>2</v>
      </c>
      <c r="AH21" s="2">
        <v>77</v>
      </c>
      <c r="AI21" s="2">
        <v>2</v>
      </c>
      <c r="AJ21" s="2">
        <v>100</v>
      </c>
      <c r="AK21" s="2">
        <v>3</v>
      </c>
      <c r="AL21" s="2">
        <v>96</v>
      </c>
      <c r="AM21" s="2">
        <v>80</v>
      </c>
      <c r="AN21" s="2">
        <v>2</v>
      </c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3"/>
      <c r="BG21" s="3"/>
      <c r="BH21" s="3"/>
      <c r="BI21" s="2">
        <f t="shared" si="3"/>
        <v>42</v>
      </c>
      <c r="BJ21" s="3">
        <f t="shared" si="1"/>
        <v>85.357142857142861</v>
      </c>
      <c r="BK21" s="2">
        <v>81</v>
      </c>
      <c r="BL21" s="2">
        <v>90</v>
      </c>
      <c r="BM21" s="36">
        <f t="shared" si="2"/>
        <v>85.5</v>
      </c>
    </row>
    <row r="22" spans="1:65" ht="17.45" customHeight="1" x14ac:dyDescent="0.2">
      <c r="A22" s="2">
        <v>21</v>
      </c>
      <c r="B22" s="2">
        <v>2019111711</v>
      </c>
      <c r="C22" s="2" t="s">
        <v>130</v>
      </c>
      <c r="D22" s="2" t="s">
        <v>13</v>
      </c>
      <c r="E22" s="2" t="s">
        <v>117</v>
      </c>
      <c r="F22" s="2">
        <v>85</v>
      </c>
      <c r="G22" s="2">
        <v>4</v>
      </c>
      <c r="H22" s="2">
        <v>87</v>
      </c>
      <c r="I22" s="2">
        <v>3</v>
      </c>
      <c r="J22" s="2">
        <v>90</v>
      </c>
      <c r="K22" s="2">
        <v>0</v>
      </c>
      <c r="L22" s="2">
        <v>82</v>
      </c>
      <c r="M22" s="2">
        <v>4</v>
      </c>
      <c r="N22" s="2">
        <v>69</v>
      </c>
      <c r="O22" s="2">
        <v>3</v>
      </c>
      <c r="P22" s="2">
        <v>77</v>
      </c>
      <c r="Q22" s="2">
        <v>4</v>
      </c>
      <c r="R22" s="2">
        <v>84</v>
      </c>
      <c r="S22" s="2">
        <v>2</v>
      </c>
      <c r="T22" s="2">
        <v>91</v>
      </c>
      <c r="U22" s="2">
        <v>2</v>
      </c>
      <c r="V22" s="2">
        <v>91</v>
      </c>
      <c r="W22" s="2">
        <v>2</v>
      </c>
      <c r="X22" s="2">
        <v>89</v>
      </c>
      <c r="Y22" s="2">
        <v>3</v>
      </c>
      <c r="Z22" s="2">
        <v>90</v>
      </c>
      <c r="AA22" s="2">
        <v>2</v>
      </c>
      <c r="AB22" s="2">
        <v>89</v>
      </c>
      <c r="AC22" s="2">
        <v>2</v>
      </c>
      <c r="AD22" s="2">
        <v>90</v>
      </c>
      <c r="AE22" s="2">
        <v>2</v>
      </c>
      <c r="AF22" s="2">
        <v>88</v>
      </c>
      <c r="AG22" s="2">
        <v>2</v>
      </c>
      <c r="AH22" s="2">
        <v>77</v>
      </c>
      <c r="AI22" s="2">
        <v>2</v>
      </c>
      <c r="AJ22" s="2">
        <v>95</v>
      </c>
      <c r="AK22" s="2">
        <v>3</v>
      </c>
      <c r="AL22" s="2">
        <v>93</v>
      </c>
      <c r="AM22" s="2">
        <v>94</v>
      </c>
      <c r="AN22" s="2">
        <v>2</v>
      </c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>
        <f t="shared" si="3"/>
        <v>42</v>
      </c>
      <c r="BJ22" s="3">
        <f t="shared" si="1"/>
        <v>85.333333333333329</v>
      </c>
      <c r="BK22" s="2">
        <v>77</v>
      </c>
      <c r="BL22" s="2">
        <v>95</v>
      </c>
      <c r="BM22" s="36">
        <f t="shared" si="2"/>
        <v>86</v>
      </c>
    </row>
    <row r="23" spans="1:65" ht="17.45" customHeight="1" x14ac:dyDescent="0.2">
      <c r="A23" s="2">
        <v>22</v>
      </c>
      <c r="B23" s="2">
        <v>2019111856</v>
      </c>
      <c r="C23" s="2" t="s">
        <v>128</v>
      </c>
      <c r="D23" s="2" t="s">
        <v>12</v>
      </c>
      <c r="E23" s="2" t="s">
        <v>110</v>
      </c>
      <c r="F23" s="2">
        <v>87</v>
      </c>
      <c r="G23" s="2">
        <v>4</v>
      </c>
      <c r="H23" s="2">
        <v>76</v>
      </c>
      <c r="I23" s="2">
        <v>3</v>
      </c>
      <c r="J23" s="2">
        <v>90</v>
      </c>
      <c r="K23" s="2">
        <v>0</v>
      </c>
      <c r="L23" s="2">
        <v>92</v>
      </c>
      <c r="M23" s="2">
        <v>4</v>
      </c>
      <c r="N23" s="2">
        <v>73</v>
      </c>
      <c r="O23" s="2">
        <v>3</v>
      </c>
      <c r="P23" s="2">
        <v>83</v>
      </c>
      <c r="Q23" s="2">
        <v>4</v>
      </c>
      <c r="R23" s="2">
        <v>95</v>
      </c>
      <c r="S23" s="2">
        <v>2</v>
      </c>
      <c r="T23" s="2">
        <v>94</v>
      </c>
      <c r="U23" s="2">
        <v>2</v>
      </c>
      <c r="V23" s="2">
        <v>82</v>
      </c>
      <c r="W23" s="2">
        <v>2</v>
      </c>
      <c r="X23" s="2">
        <v>85</v>
      </c>
      <c r="Y23" s="2">
        <v>3</v>
      </c>
      <c r="Z23" s="2">
        <v>90</v>
      </c>
      <c r="AA23" s="2">
        <v>2</v>
      </c>
      <c r="AB23" s="2">
        <v>90</v>
      </c>
      <c r="AC23" s="2">
        <v>2</v>
      </c>
      <c r="AD23" s="2">
        <v>83</v>
      </c>
      <c r="AE23" s="2">
        <v>2</v>
      </c>
      <c r="AF23" s="2">
        <v>79</v>
      </c>
      <c r="AG23" s="2">
        <v>2</v>
      </c>
      <c r="AH23" s="2">
        <v>94</v>
      </c>
      <c r="AI23" s="2">
        <v>2</v>
      </c>
      <c r="AJ23" s="2">
        <v>86</v>
      </c>
      <c r="AK23" s="2">
        <v>3</v>
      </c>
      <c r="AL23" s="2">
        <v>93</v>
      </c>
      <c r="AM23" s="2">
        <v>88</v>
      </c>
      <c r="AN23" s="2">
        <v>2</v>
      </c>
      <c r="AO23" s="2">
        <v>80</v>
      </c>
      <c r="AP23" s="2">
        <v>3</v>
      </c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>
        <f t="shared" si="3"/>
        <v>45</v>
      </c>
      <c r="BJ23" s="3">
        <f t="shared" si="1"/>
        <v>85.288888888888891</v>
      </c>
      <c r="BK23" s="2">
        <v>62</v>
      </c>
      <c r="BL23" s="2">
        <v>94</v>
      </c>
      <c r="BM23" s="36">
        <f t="shared" si="2"/>
        <v>78</v>
      </c>
    </row>
    <row r="24" spans="1:65" ht="17.45" customHeight="1" x14ac:dyDescent="0.2">
      <c r="A24" s="2">
        <v>23</v>
      </c>
      <c r="B24" s="2">
        <v>2019111713</v>
      </c>
      <c r="C24" s="2" t="s">
        <v>133</v>
      </c>
      <c r="D24" s="2" t="s">
        <v>13</v>
      </c>
      <c r="E24" s="2" t="s">
        <v>117</v>
      </c>
      <c r="F24" s="2">
        <v>81</v>
      </c>
      <c r="G24" s="2">
        <v>4</v>
      </c>
      <c r="H24" s="2">
        <v>80</v>
      </c>
      <c r="I24" s="2">
        <v>3</v>
      </c>
      <c r="J24" s="2">
        <v>90</v>
      </c>
      <c r="K24" s="2">
        <v>0</v>
      </c>
      <c r="L24" s="2">
        <v>91</v>
      </c>
      <c r="M24" s="2">
        <v>4</v>
      </c>
      <c r="N24" s="2">
        <v>80</v>
      </c>
      <c r="O24" s="2">
        <v>3</v>
      </c>
      <c r="P24" s="2">
        <v>80</v>
      </c>
      <c r="Q24" s="2">
        <v>4</v>
      </c>
      <c r="R24" s="2">
        <v>92</v>
      </c>
      <c r="S24" s="2">
        <v>2</v>
      </c>
      <c r="T24" s="2">
        <v>75</v>
      </c>
      <c r="U24" s="2">
        <v>2</v>
      </c>
      <c r="V24" s="2">
        <v>81</v>
      </c>
      <c r="W24" s="2">
        <v>2</v>
      </c>
      <c r="X24" s="2">
        <v>86</v>
      </c>
      <c r="Y24" s="2">
        <v>3</v>
      </c>
      <c r="Z24" s="2">
        <v>92</v>
      </c>
      <c r="AA24" s="2">
        <v>2</v>
      </c>
      <c r="AB24" s="2">
        <v>87</v>
      </c>
      <c r="AC24" s="2">
        <v>2</v>
      </c>
      <c r="AD24" s="2">
        <v>84</v>
      </c>
      <c r="AE24" s="2">
        <v>2</v>
      </c>
      <c r="AF24" s="2">
        <v>87</v>
      </c>
      <c r="AG24" s="2">
        <v>2</v>
      </c>
      <c r="AH24" s="2">
        <v>79</v>
      </c>
      <c r="AI24" s="2">
        <v>2</v>
      </c>
      <c r="AJ24" s="2">
        <v>94</v>
      </c>
      <c r="AK24" s="2">
        <v>3</v>
      </c>
      <c r="AL24" s="2">
        <v>93</v>
      </c>
      <c r="AM24" s="2">
        <v>87</v>
      </c>
      <c r="AN24" s="2">
        <v>2</v>
      </c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>
        <f t="shared" si="3"/>
        <v>42</v>
      </c>
      <c r="BJ24" s="3">
        <f t="shared" si="1"/>
        <v>84.666666666666671</v>
      </c>
      <c r="BK24" s="2">
        <v>84</v>
      </c>
      <c r="BL24" s="2">
        <v>95.9</v>
      </c>
      <c r="BM24" s="36">
        <f t="shared" si="2"/>
        <v>89.95</v>
      </c>
    </row>
    <row r="25" spans="1:65" ht="17.45" customHeight="1" x14ac:dyDescent="0.2">
      <c r="A25" s="2">
        <v>24</v>
      </c>
      <c r="B25" s="2">
        <v>2019113616</v>
      </c>
      <c r="C25" s="2" t="s">
        <v>141</v>
      </c>
      <c r="D25" s="2" t="s">
        <v>12</v>
      </c>
      <c r="E25" s="2" t="s">
        <v>117</v>
      </c>
      <c r="F25" s="2">
        <v>80</v>
      </c>
      <c r="G25" s="2">
        <v>4</v>
      </c>
      <c r="H25" s="2">
        <v>83</v>
      </c>
      <c r="I25" s="2">
        <v>3</v>
      </c>
      <c r="J25" s="2">
        <v>94.9</v>
      </c>
      <c r="K25" s="2">
        <v>0</v>
      </c>
      <c r="L25" s="2">
        <v>78</v>
      </c>
      <c r="M25" s="2">
        <v>4</v>
      </c>
      <c r="N25" s="2">
        <v>78</v>
      </c>
      <c r="O25" s="2">
        <v>3</v>
      </c>
      <c r="P25" s="2">
        <v>78</v>
      </c>
      <c r="Q25" s="2">
        <v>4</v>
      </c>
      <c r="R25" s="2">
        <v>81</v>
      </c>
      <c r="S25" s="2">
        <v>2</v>
      </c>
      <c r="T25" s="2">
        <v>83</v>
      </c>
      <c r="U25" s="2">
        <v>2</v>
      </c>
      <c r="V25" s="2">
        <v>92</v>
      </c>
      <c r="W25" s="2">
        <v>2</v>
      </c>
      <c r="X25" s="2">
        <v>85</v>
      </c>
      <c r="Y25" s="2">
        <v>3</v>
      </c>
      <c r="Z25" s="2">
        <v>88</v>
      </c>
      <c r="AA25" s="2">
        <v>2</v>
      </c>
      <c r="AB25" s="2">
        <v>92</v>
      </c>
      <c r="AC25" s="2">
        <v>2</v>
      </c>
      <c r="AD25" s="2">
        <v>92</v>
      </c>
      <c r="AE25" s="2">
        <v>2</v>
      </c>
      <c r="AF25" s="2">
        <v>87</v>
      </c>
      <c r="AG25" s="2">
        <v>2</v>
      </c>
      <c r="AH25" s="2">
        <v>88</v>
      </c>
      <c r="AI25" s="2">
        <v>2</v>
      </c>
      <c r="AJ25" s="2">
        <v>94</v>
      </c>
      <c r="AK25" s="2">
        <v>3</v>
      </c>
      <c r="AL25" s="2">
        <v>93</v>
      </c>
      <c r="AM25" s="2">
        <v>84</v>
      </c>
      <c r="AN25" s="2">
        <v>2</v>
      </c>
      <c r="AO25" s="2">
        <v>89</v>
      </c>
      <c r="AP25" s="2">
        <v>2</v>
      </c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3"/>
      <c r="BG25" s="3"/>
      <c r="BH25" s="3"/>
      <c r="BI25" s="2">
        <f t="shared" si="3"/>
        <v>44</v>
      </c>
      <c r="BJ25" s="3">
        <f t="shared" si="1"/>
        <v>84.454545454545453</v>
      </c>
      <c r="BK25" s="2">
        <v>94</v>
      </c>
      <c r="BL25" s="2">
        <v>85.5</v>
      </c>
      <c r="BM25" s="36">
        <f t="shared" si="2"/>
        <v>89.75</v>
      </c>
    </row>
    <row r="26" spans="1:65" ht="17.45" customHeight="1" x14ac:dyDescent="0.2">
      <c r="A26" s="2">
        <v>25</v>
      </c>
      <c r="B26" s="2">
        <v>2019111782</v>
      </c>
      <c r="C26" s="2" t="s">
        <v>132</v>
      </c>
      <c r="D26" s="2" t="s">
        <v>13</v>
      </c>
      <c r="E26" s="2" t="s">
        <v>117</v>
      </c>
      <c r="F26" s="2">
        <v>73</v>
      </c>
      <c r="G26" s="2">
        <v>4</v>
      </c>
      <c r="H26" s="2">
        <v>87</v>
      </c>
      <c r="I26" s="2">
        <v>3</v>
      </c>
      <c r="J26" s="2">
        <v>90</v>
      </c>
      <c r="K26" s="2">
        <v>0</v>
      </c>
      <c r="L26" s="2">
        <v>80</v>
      </c>
      <c r="M26" s="2">
        <v>4</v>
      </c>
      <c r="N26" s="2">
        <v>60</v>
      </c>
      <c r="O26" s="2">
        <v>3</v>
      </c>
      <c r="P26" s="2">
        <v>76</v>
      </c>
      <c r="Q26" s="2">
        <v>4</v>
      </c>
      <c r="R26" s="2">
        <v>88</v>
      </c>
      <c r="S26" s="2">
        <v>2</v>
      </c>
      <c r="T26" s="2">
        <v>89</v>
      </c>
      <c r="U26" s="2">
        <v>2</v>
      </c>
      <c r="V26" s="2">
        <v>95</v>
      </c>
      <c r="W26" s="2">
        <v>2</v>
      </c>
      <c r="X26" s="2">
        <v>91</v>
      </c>
      <c r="Y26" s="2">
        <v>3</v>
      </c>
      <c r="Z26" s="2">
        <v>95</v>
      </c>
      <c r="AA26" s="2">
        <v>2</v>
      </c>
      <c r="AB26" s="2">
        <v>85</v>
      </c>
      <c r="AC26" s="2">
        <v>2</v>
      </c>
      <c r="AD26" s="2">
        <v>87</v>
      </c>
      <c r="AE26" s="2">
        <v>2</v>
      </c>
      <c r="AF26" s="2">
        <v>88</v>
      </c>
      <c r="AG26" s="2">
        <v>2</v>
      </c>
      <c r="AH26" s="2">
        <v>94</v>
      </c>
      <c r="AI26" s="2">
        <v>2</v>
      </c>
      <c r="AJ26" s="2">
        <v>92</v>
      </c>
      <c r="AK26" s="2">
        <v>3</v>
      </c>
      <c r="AL26" s="2">
        <v>93</v>
      </c>
      <c r="AM26" s="2">
        <v>92</v>
      </c>
      <c r="AN26" s="2">
        <v>2</v>
      </c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3"/>
      <c r="BG26" s="3"/>
      <c r="BH26" s="3"/>
      <c r="BI26" s="2">
        <f t="shared" si="3"/>
        <v>42</v>
      </c>
      <c r="BJ26" s="3">
        <f t="shared" si="1"/>
        <v>84.095238095238102</v>
      </c>
      <c r="BK26" s="2">
        <v>81</v>
      </c>
      <c r="BL26" s="2">
        <v>95</v>
      </c>
      <c r="BM26" s="36">
        <f t="shared" si="2"/>
        <v>88</v>
      </c>
    </row>
    <row r="27" spans="1:65" ht="17.45" customHeight="1" x14ac:dyDescent="0.2">
      <c r="A27" s="2">
        <v>26</v>
      </c>
      <c r="B27" s="2">
        <v>2019113845</v>
      </c>
      <c r="C27" s="2" t="s">
        <v>136</v>
      </c>
      <c r="D27" s="2" t="s">
        <v>13</v>
      </c>
      <c r="E27" s="2" t="s">
        <v>110</v>
      </c>
      <c r="F27" s="2">
        <v>87</v>
      </c>
      <c r="G27" s="2">
        <v>4</v>
      </c>
      <c r="H27" s="2">
        <v>77</v>
      </c>
      <c r="I27" s="2">
        <v>3</v>
      </c>
      <c r="J27" s="2">
        <v>91</v>
      </c>
      <c r="K27" s="2">
        <v>0</v>
      </c>
      <c r="L27" s="2">
        <v>75</v>
      </c>
      <c r="M27" s="2">
        <v>4</v>
      </c>
      <c r="N27" s="2">
        <v>88</v>
      </c>
      <c r="O27" s="2">
        <v>3</v>
      </c>
      <c r="P27" s="2">
        <v>77</v>
      </c>
      <c r="Q27" s="2">
        <v>4</v>
      </c>
      <c r="R27" s="2">
        <v>90</v>
      </c>
      <c r="S27" s="2">
        <v>2</v>
      </c>
      <c r="T27" s="2">
        <v>81</v>
      </c>
      <c r="U27" s="2">
        <v>2</v>
      </c>
      <c r="V27" s="2">
        <v>83</v>
      </c>
      <c r="W27" s="2">
        <v>2</v>
      </c>
      <c r="X27" s="2">
        <v>87</v>
      </c>
      <c r="Y27" s="2">
        <v>3</v>
      </c>
      <c r="Z27" s="2">
        <v>92</v>
      </c>
      <c r="AA27" s="2">
        <v>2</v>
      </c>
      <c r="AB27" s="2">
        <v>90</v>
      </c>
      <c r="AC27" s="2">
        <v>2</v>
      </c>
      <c r="AD27" s="2">
        <v>88</v>
      </c>
      <c r="AE27" s="2">
        <v>2</v>
      </c>
      <c r="AF27" s="2">
        <v>85</v>
      </c>
      <c r="AG27" s="2">
        <v>2</v>
      </c>
      <c r="AH27" s="2">
        <v>79</v>
      </c>
      <c r="AI27" s="2">
        <v>2</v>
      </c>
      <c r="AJ27" s="2">
        <v>93</v>
      </c>
      <c r="AK27" s="2">
        <v>3</v>
      </c>
      <c r="AL27" s="2">
        <v>93</v>
      </c>
      <c r="AM27" s="2">
        <v>72</v>
      </c>
      <c r="AN27" s="2">
        <v>2</v>
      </c>
      <c r="AO27" s="2">
        <v>94</v>
      </c>
      <c r="AP27" s="2">
        <v>2</v>
      </c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>
        <f t="shared" si="3"/>
        <v>44</v>
      </c>
      <c r="BJ27" s="3">
        <f t="shared" si="1"/>
        <v>84.068181818181813</v>
      </c>
      <c r="BK27" s="2">
        <v>76</v>
      </c>
      <c r="BL27" s="2">
        <v>83.6</v>
      </c>
      <c r="BM27" s="36">
        <f t="shared" si="2"/>
        <v>79.8</v>
      </c>
    </row>
    <row r="28" spans="1:65" ht="17.45" customHeight="1" x14ac:dyDescent="0.2">
      <c r="A28" s="2">
        <v>27</v>
      </c>
      <c r="B28" s="2">
        <v>2019111913</v>
      </c>
      <c r="C28" s="2" t="s">
        <v>134</v>
      </c>
      <c r="D28" s="2" t="s">
        <v>13</v>
      </c>
      <c r="E28" s="2" t="s">
        <v>110</v>
      </c>
      <c r="F28" s="2">
        <v>83</v>
      </c>
      <c r="G28" s="2">
        <v>4</v>
      </c>
      <c r="H28" s="2">
        <v>69</v>
      </c>
      <c r="I28" s="2">
        <v>3</v>
      </c>
      <c r="J28" s="2">
        <v>90</v>
      </c>
      <c r="K28" s="2">
        <v>0</v>
      </c>
      <c r="L28" s="2">
        <v>90</v>
      </c>
      <c r="M28" s="2">
        <v>4</v>
      </c>
      <c r="N28" s="2">
        <v>71</v>
      </c>
      <c r="O28" s="2">
        <v>3</v>
      </c>
      <c r="P28" s="2">
        <v>80</v>
      </c>
      <c r="Q28" s="2">
        <v>4</v>
      </c>
      <c r="R28" s="2">
        <v>83</v>
      </c>
      <c r="S28" s="2">
        <v>2</v>
      </c>
      <c r="T28" s="2">
        <v>89</v>
      </c>
      <c r="U28" s="2">
        <v>2</v>
      </c>
      <c r="V28" s="2">
        <v>92</v>
      </c>
      <c r="W28" s="2">
        <v>2</v>
      </c>
      <c r="X28" s="2">
        <v>92</v>
      </c>
      <c r="Y28" s="2">
        <v>3</v>
      </c>
      <c r="Z28" s="2">
        <v>91</v>
      </c>
      <c r="AA28" s="2">
        <v>2</v>
      </c>
      <c r="AB28" s="2">
        <v>82</v>
      </c>
      <c r="AC28" s="2">
        <v>2</v>
      </c>
      <c r="AD28" s="2">
        <v>90</v>
      </c>
      <c r="AE28" s="2">
        <v>2</v>
      </c>
      <c r="AF28" s="2">
        <v>76</v>
      </c>
      <c r="AG28" s="2">
        <v>2</v>
      </c>
      <c r="AH28" s="2">
        <v>84</v>
      </c>
      <c r="AI28" s="2">
        <v>2</v>
      </c>
      <c r="AJ28" s="2">
        <v>89</v>
      </c>
      <c r="AK28" s="2">
        <v>3</v>
      </c>
      <c r="AL28" s="2">
        <v>96</v>
      </c>
      <c r="AM28" s="2">
        <v>89</v>
      </c>
      <c r="AN28" s="2">
        <v>2</v>
      </c>
      <c r="AO28" s="102"/>
      <c r="AP28" s="10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>
        <f t="shared" si="3"/>
        <v>42</v>
      </c>
      <c r="BJ28" s="3">
        <f t="shared" si="1"/>
        <v>83.976190476190482</v>
      </c>
      <c r="BK28" s="2">
        <v>77</v>
      </c>
      <c r="BL28" s="2">
        <v>97.5</v>
      </c>
      <c r="BM28" s="36">
        <f t="shared" si="2"/>
        <v>87.25</v>
      </c>
    </row>
    <row r="29" spans="1:65" ht="17.45" customHeight="1" x14ac:dyDescent="0.2">
      <c r="A29" s="2">
        <v>28</v>
      </c>
      <c r="B29" s="2">
        <v>2019111903</v>
      </c>
      <c r="C29" s="2" t="s">
        <v>135</v>
      </c>
      <c r="D29" s="2" t="s">
        <v>13</v>
      </c>
      <c r="E29" s="2" t="s">
        <v>110</v>
      </c>
      <c r="F29" s="2">
        <v>81</v>
      </c>
      <c r="G29" s="2">
        <v>4</v>
      </c>
      <c r="H29" s="2">
        <v>82</v>
      </c>
      <c r="I29" s="2">
        <v>3</v>
      </c>
      <c r="J29" s="2">
        <v>90</v>
      </c>
      <c r="K29" s="2">
        <v>0</v>
      </c>
      <c r="L29" s="2">
        <v>80</v>
      </c>
      <c r="M29" s="2">
        <v>4</v>
      </c>
      <c r="N29" s="2">
        <v>70</v>
      </c>
      <c r="O29" s="2">
        <v>3</v>
      </c>
      <c r="P29" s="2">
        <v>85</v>
      </c>
      <c r="Q29" s="2">
        <v>4</v>
      </c>
      <c r="R29" s="2">
        <v>87</v>
      </c>
      <c r="S29" s="2">
        <v>2</v>
      </c>
      <c r="T29" s="2">
        <v>84</v>
      </c>
      <c r="U29" s="2">
        <v>2</v>
      </c>
      <c r="V29" s="2">
        <v>81</v>
      </c>
      <c r="W29" s="2">
        <v>2</v>
      </c>
      <c r="X29" s="2">
        <v>85</v>
      </c>
      <c r="Y29" s="2">
        <v>3</v>
      </c>
      <c r="Z29" s="2">
        <v>90</v>
      </c>
      <c r="AA29" s="2">
        <v>2</v>
      </c>
      <c r="AB29" s="2">
        <v>84</v>
      </c>
      <c r="AC29" s="2">
        <v>2</v>
      </c>
      <c r="AD29" s="2">
        <v>90</v>
      </c>
      <c r="AE29" s="2">
        <v>2</v>
      </c>
      <c r="AF29" s="2">
        <v>85</v>
      </c>
      <c r="AG29" s="2">
        <v>2</v>
      </c>
      <c r="AH29" s="2">
        <v>81</v>
      </c>
      <c r="AI29" s="2">
        <v>2</v>
      </c>
      <c r="AJ29" s="2">
        <v>89</v>
      </c>
      <c r="AK29" s="2">
        <v>3</v>
      </c>
      <c r="AL29" s="2">
        <v>93</v>
      </c>
      <c r="AM29" s="2">
        <v>90</v>
      </c>
      <c r="AN29" s="2">
        <v>2</v>
      </c>
      <c r="AO29" s="2">
        <v>64</v>
      </c>
      <c r="AP29" s="2">
        <v>2</v>
      </c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>
        <f t="shared" si="3"/>
        <v>44</v>
      </c>
      <c r="BJ29" s="3">
        <f t="shared" si="1"/>
        <v>82.590909090909093</v>
      </c>
      <c r="BK29" s="2">
        <v>93</v>
      </c>
      <c r="BL29" s="2">
        <v>95.1</v>
      </c>
      <c r="BM29" s="36">
        <f t="shared" si="2"/>
        <v>94.05</v>
      </c>
    </row>
    <row r="30" spans="1:65" ht="17.45" customHeight="1" x14ac:dyDescent="0.2">
      <c r="A30" s="2">
        <v>29</v>
      </c>
      <c r="B30" s="2">
        <v>2019111983</v>
      </c>
      <c r="C30" s="2" t="s">
        <v>148</v>
      </c>
      <c r="D30" s="2" t="s">
        <v>13</v>
      </c>
      <c r="E30" s="2" t="s">
        <v>113</v>
      </c>
      <c r="F30" s="2">
        <v>88</v>
      </c>
      <c r="G30" s="2">
        <v>4</v>
      </c>
      <c r="H30" s="2">
        <v>74</v>
      </c>
      <c r="I30" s="2">
        <v>3</v>
      </c>
      <c r="J30" s="2">
        <v>90</v>
      </c>
      <c r="K30" s="2">
        <v>0</v>
      </c>
      <c r="L30" s="2">
        <v>90</v>
      </c>
      <c r="M30" s="2">
        <v>4</v>
      </c>
      <c r="N30" s="2">
        <v>61</v>
      </c>
      <c r="O30" s="2">
        <v>3</v>
      </c>
      <c r="P30" s="2">
        <v>77</v>
      </c>
      <c r="Q30" s="2">
        <v>4</v>
      </c>
      <c r="R30" s="2">
        <v>79</v>
      </c>
      <c r="S30" s="2">
        <v>2</v>
      </c>
      <c r="T30" s="2">
        <v>92</v>
      </c>
      <c r="U30" s="2">
        <v>2</v>
      </c>
      <c r="V30" s="2">
        <v>83</v>
      </c>
      <c r="W30" s="2">
        <v>2</v>
      </c>
      <c r="X30" s="2">
        <v>81</v>
      </c>
      <c r="Y30" s="2">
        <v>3</v>
      </c>
      <c r="Z30" s="2">
        <v>89</v>
      </c>
      <c r="AA30" s="2">
        <v>2</v>
      </c>
      <c r="AB30" s="2">
        <v>82</v>
      </c>
      <c r="AC30" s="2">
        <v>2</v>
      </c>
      <c r="AD30" s="2">
        <v>80</v>
      </c>
      <c r="AE30" s="2">
        <v>2</v>
      </c>
      <c r="AF30" s="2">
        <v>80</v>
      </c>
      <c r="AG30" s="2">
        <v>2</v>
      </c>
      <c r="AH30" s="2">
        <v>87</v>
      </c>
      <c r="AI30" s="2">
        <v>2</v>
      </c>
      <c r="AJ30" s="2">
        <v>92</v>
      </c>
      <c r="AK30" s="2">
        <v>3</v>
      </c>
      <c r="AL30" s="2">
        <v>93</v>
      </c>
      <c r="AM30" s="2">
        <v>90</v>
      </c>
      <c r="AN30" s="2">
        <v>2</v>
      </c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3"/>
      <c r="BC30" s="2"/>
      <c r="BD30" s="2"/>
      <c r="BE30" s="2"/>
      <c r="BF30" s="36"/>
      <c r="BG30" s="36"/>
      <c r="BH30" s="36"/>
      <c r="BI30" s="2">
        <f t="shared" si="3"/>
        <v>42</v>
      </c>
      <c r="BJ30" s="3">
        <f t="shared" si="1"/>
        <v>82.571428571428569</v>
      </c>
      <c r="BK30" s="2">
        <v>72</v>
      </c>
      <c r="BL30" s="2">
        <v>80.5</v>
      </c>
      <c r="BM30" s="36">
        <f t="shared" si="2"/>
        <v>76.25</v>
      </c>
    </row>
    <row r="31" spans="1:65" ht="17.45" customHeight="1" x14ac:dyDescent="0.2">
      <c r="A31" s="2">
        <v>30</v>
      </c>
      <c r="B31" s="2">
        <v>2019111973</v>
      </c>
      <c r="C31" s="2" t="s">
        <v>144</v>
      </c>
      <c r="D31" s="2" t="s">
        <v>13</v>
      </c>
      <c r="E31" s="2" t="s">
        <v>113</v>
      </c>
      <c r="F31" s="2">
        <v>85</v>
      </c>
      <c r="G31" s="2">
        <v>4</v>
      </c>
      <c r="H31" s="2">
        <v>78</v>
      </c>
      <c r="I31" s="2">
        <v>3</v>
      </c>
      <c r="J31" s="2">
        <v>90</v>
      </c>
      <c r="K31" s="2">
        <v>0</v>
      </c>
      <c r="L31" s="2">
        <v>78</v>
      </c>
      <c r="M31" s="2">
        <v>4</v>
      </c>
      <c r="N31" s="2">
        <v>81</v>
      </c>
      <c r="O31" s="2">
        <v>3</v>
      </c>
      <c r="P31" s="2">
        <v>80</v>
      </c>
      <c r="Q31" s="2">
        <v>4</v>
      </c>
      <c r="R31" s="2">
        <v>80</v>
      </c>
      <c r="S31" s="2">
        <v>2</v>
      </c>
      <c r="T31" s="2">
        <v>81</v>
      </c>
      <c r="U31" s="2">
        <v>2</v>
      </c>
      <c r="V31" s="2">
        <v>81</v>
      </c>
      <c r="W31" s="2">
        <v>2</v>
      </c>
      <c r="X31" s="2">
        <v>85</v>
      </c>
      <c r="Y31" s="2">
        <v>3</v>
      </c>
      <c r="Z31" s="2">
        <v>87</v>
      </c>
      <c r="AA31" s="2">
        <v>2</v>
      </c>
      <c r="AB31" s="2">
        <v>89</v>
      </c>
      <c r="AC31" s="2">
        <v>2</v>
      </c>
      <c r="AD31" s="2">
        <v>81</v>
      </c>
      <c r="AE31" s="2">
        <v>2</v>
      </c>
      <c r="AF31" s="2">
        <v>79</v>
      </c>
      <c r="AG31" s="2">
        <v>2</v>
      </c>
      <c r="AH31" s="2">
        <v>80</v>
      </c>
      <c r="AI31" s="2">
        <v>2</v>
      </c>
      <c r="AJ31" s="2">
        <v>88</v>
      </c>
      <c r="AK31" s="2">
        <v>3</v>
      </c>
      <c r="AL31" s="2">
        <v>93</v>
      </c>
      <c r="AM31" s="2">
        <v>83</v>
      </c>
      <c r="AN31" s="2">
        <v>2</v>
      </c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3"/>
      <c r="BE31" s="2"/>
      <c r="BF31" s="2"/>
      <c r="BG31" s="2"/>
      <c r="BH31" s="2"/>
      <c r="BI31" s="2">
        <f t="shared" si="3"/>
        <v>42</v>
      </c>
      <c r="BJ31" s="3">
        <f t="shared" si="1"/>
        <v>82.142857142857139</v>
      </c>
      <c r="BK31" s="2">
        <v>80</v>
      </c>
      <c r="BL31" s="2">
        <v>60</v>
      </c>
      <c r="BM31" s="36">
        <f t="shared" si="2"/>
        <v>70</v>
      </c>
    </row>
    <row r="32" spans="1:65" ht="17.45" customHeight="1" x14ac:dyDescent="0.2">
      <c r="A32" s="2">
        <v>31</v>
      </c>
      <c r="B32" s="2">
        <v>2019111923</v>
      </c>
      <c r="C32" s="2" t="s">
        <v>140</v>
      </c>
      <c r="D32" s="2" t="s">
        <v>13</v>
      </c>
      <c r="E32" s="2" t="s">
        <v>110</v>
      </c>
      <c r="F32" s="2">
        <v>90</v>
      </c>
      <c r="G32" s="2">
        <v>4</v>
      </c>
      <c r="H32" s="2">
        <v>78</v>
      </c>
      <c r="I32" s="2">
        <v>3</v>
      </c>
      <c r="J32" s="2">
        <v>90</v>
      </c>
      <c r="K32" s="2">
        <v>0</v>
      </c>
      <c r="L32" s="2">
        <v>83</v>
      </c>
      <c r="M32" s="2">
        <v>4</v>
      </c>
      <c r="N32" s="2">
        <v>61</v>
      </c>
      <c r="O32" s="2">
        <v>3</v>
      </c>
      <c r="P32" s="2">
        <v>69</v>
      </c>
      <c r="Q32" s="2">
        <v>4</v>
      </c>
      <c r="R32" s="2">
        <v>85</v>
      </c>
      <c r="S32" s="2">
        <v>2</v>
      </c>
      <c r="T32" s="2">
        <v>94</v>
      </c>
      <c r="U32" s="2">
        <v>2</v>
      </c>
      <c r="V32" s="2">
        <v>90</v>
      </c>
      <c r="W32" s="2">
        <v>2</v>
      </c>
      <c r="X32" s="2">
        <v>86</v>
      </c>
      <c r="Y32" s="2">
        <v>3</v>
      </c>
      <c r="Z32" s="2">
        <v>90</v>
      </c>
      <c r="AA32" s="2">
        <v>2</v>
      </c>
      <c r="AB32" s="2">
        <v>85</v>
      </c>
      <c r="AC32" s="2">
        <v>2</v>
      </c>
      <c r="AD32" s="2">
        <v>82</v>
      </c>
      <c r="AE32" s="2">
        <v>2</v>
      </c>
      <c r="AF32" s="2">
        <v>76</v>
      </c>
      <c r="AG32" s="2">
        <v>2</v>
      </c>
      <c r="AH32" s="2">
        <v>76</v>
      </c>
      <c r="AI32" s="2">
        <v>2</v>
      </c>
      <c r="AJ32" s="2">
        <v>81</v>
      </c>
      <c r="AK32" s="2">
        <v>3</v>
      </c>
      <c r="AL32" s="2">
        <v>93</v>
      </c>
      <c r="AM32" s="2">
        <v>88</v>
      </c>
      <c r="AN32" s="2">
        <v>2</v>
      </c>
      <c r="AO32" s="2">
        <v>95</v>
      </c>
      <c r="AP32" s="2">
        <v>1</v>
      </c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>
        <f t="shared" si="3"/>
        <v>43</v>
      </c>
      <c r="BJ32" s="3">
        <f t="shared" si="1"/>
        <v>81.697674418604649</v>
      </c>
      <c r="BK32" s="2">
        <v>81</v>
      </c>
      <c r="BL32" s="2">
        <v>90.7</v>
      </c>
      <c r="BM32" s="36">
        <f t="shared" si="2"/>
        <v>85.85</v>
      </c>
    </row>
    <row r="33" spans="1:65" ht="17.45" customHeight="1" x14ac:dyDescent="0.2">
      <c r="A33" s="2">
        <v>32</v>
      </c>
      <c r="B33" s="2">
        <v>2019111795</v>
      </c>
      <c r="C33" s="2" t="s">
        <v>139</v>
      </c>
      <c r="D33" s="2" t="s">
        <v>13</v>
      </c>
      <c r="E33" s="2" t="s">
        <v>110</v>
      </c>
      <c r="F33" s="2">
        <v>80</v>
      </c>
      <c r="G33" s="2">
        <v>4</v>
      </c>
      <c r="H33" s="2">
        <v>85</v>
      </c>
      <c r="I33" s="2">
        <v>3</v>
      </c>
      <c r="J33" s="2">
        <v>90</v>
      </c>
      <c r="K33" s="2">
        <v>0</v>
      </c>
      <c r="L33" s="2">
        <v>90</v>
      </c>
      <c r="M33" s="2">
        <v>4</v>
      </c>
      <c r="N33" s="2">
        <v>54</v>
      </c>
      <c r="O33" s="2">
        <v>3</v>
      </c>
      <c r="P33" s="2">
        <v>87</v>
      </c>
      <c r="Q33" s="2">
        <v>4</v>
      </c>
      <c r="R33" s="2">
        <v>92</v>
      </c>
      <c r="S33" s="2">
        <v>2</v>
      </c>
      <c r="T33" s="2">
        <v>90</v>
      </c>
      <c r="U33" s="2">
        <v>2</v>
      </c>
      <c r="V33" s="2">
        <v>73</v>
      </c>
      <c r="W33" s="2">
        <v>2</v>
      </c>
      <c r="X33" s="2">
        <v>79</v>
      </c>
      <c r="Y33" s="2">
        <v>3</v>
      </c>
      <c r="Z33" s="2">
        <v>90</v>
      </c>
      <c r="AA33" s="2">
        <v>2</v>
      </c>
      <c r="AB33" s="2">
        <v>86</v>
      </c>
      <c r="AC33" s="2">
        <v>2</v>
      </c>
      <c r="AD33" s="2">
        <v>86</v>
      </c>
      <c r="AE33" s="2">
        <v>2</v>
      </c>
      <c r="AF33" s="2">
        <v>85</v>
      </c>
      <c r="AG33" s="2">
        <v>2</v>
      </c>
      <c r="AH33" s="2">
        <v>82</v>
      </c>
      <c r="AI33" s="2">
        <v>2</v>
      </c>
      <c r="AJ33" s="2">
        <v>83</v>
      </c>
      <c r="AK33" s="2">
        <v>3</v>
      </c>
      <c r="AL33" s="2">
        <v>93</v>
      </c>
      <c r="AM33" s="2">
        <v>65</v>
      </c>
      <c r="AN33" s="2">
        <v>2</v>
      </c>
      <c r="AO33" s="12"/>
      <c r="AP33" s="1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>
        <f t="shared" si="3"/>
        <v>42</v>
      </c>
      <c r="BJ33" s="3">
        <f t="shared" si="1"/>
        <v>81.642857142857139</v>
      </c>
      <c r="BK33" s="2">
        <v>82</v>
      </c>
      <c r="BL33" s="2">
        <v>91.6</v>
      </c>
      <c r="BM33" s="36">
        <f t="shared" si="2"/>
        <v>86.8</v>
      </c>
    </row>
    <row r="34" spans="1:65" ht="17.45" customHeight="1" x14ac:dyDescent="0.2">
      <c r="A34" s="2">
        <v>33</v>
      </c>
      <c r="B34" s="2">
        <v>2019111972</v>
      </c>
      <c r="C34" s="2" t="s">
        <v>143</v>
      </c>
      <c r="D34" s="2" t="s">
        <v>13</v>
      </c>
      <c r="E34" s="2" t="s">
        <v>113</v>
      </c>
      <c r="F34" s="2">
        <v>82</v>
      </c>
      <c r="G34" s="2">
        <v>4</v>
      </c>
      <c r="H34" s="2">
        <v>79</v>
      </c>
      <c r="I34" s="2">
        <v>3</v>
      </c>
      <c r="J34" s="2">
        <v>98</v>
      </c>
      <c r="K34" s="2">
        <v>0</v>
      </c>
      <c r="L34" s="2">
        <v>75</v>
      </c>
      <c r="M34" s="2">
        <v>4</v>
      </c>
      <c r="N34" s="2">
        <v>86</v>
      </c>
      <c r="O34" s="2">
        <v>3</v>
      </c>
      <c r="P34" s="2">
        <v>67</v>
      </c>
      <c r="Q34" s="2">
        <v>4</v>
      </c>
      <c r="R34" s="2">
        <v>73</v>
      </c>
      <c r="S34" s="2">
        <v>2</v>
      </c>
      <c r="T34" s="2">
        <v>93</v>
      </c>
      <c r="U34" s="2">
        <v>2</v>
      </c>
      <c r="V34" s="2">
        <v>92</v>
      </c>
      <c r="W34" s="2">
        <v>2</v>
      </c>
      <c r="X34" s="2">
        <v>0</v>
      </c>
      <c r="Y34" s="2">
        <v>3</v>
      </c>
      <c r="Z34" s="2">
        <v>92</v>
      </c>
      <c r="AA34" s="2">
        <v>2</v>
      </c>
      <c r="AB34" s="2">
        <v>84</v>
      </c>
      <c r="AC34" s="2">
        <v>2</v>
      </c>
      <c r="AD34" s="2">
        <v>88</v>
      </c>
      <c r="AE34" s="2">
        <v>2</v>
      </c>
      <c r="AF34" s="2">
        <v>80</v>
      </c>
      <c r="AG34" s="2">
        <v>2</v>
      </c>
      <c r="AH34" s="2">
        <v>93</v>
      </c>
      <c r="AI34" s="2">
        <v>2</v>
      </c>
      <c r="AJ34" s="2">
        <v>89</v>
      </c>
      <c r="AK34" s="2">
        <v>3</v>
      </c>
      <c r="AL34" s="2">
        <v>99</v>
      </c>
      <c r="AM34" s="2">
        <v>88</v>
      </c>
      <c r="AN34" s="2">
        <v>3</v>
      </c>
      <c r="AO34" s="2">
        <v>91</v>
      </c>
      <c r="AP34" s="2">
        <v>3</v>
      </c>
      <c r="AQ34" s="2">
        <v>85</v>
      </c>
      <c r="AR34" s="2">
        <v>2</v>
      </c>
      <c r="AS34" s="2">
        <v>99</v>
      </c>
      <c r="AT34" s="2">
        <v>2</v>
      </c>
      <c r="AU34" s="2">
        <v>92</v>
      </c>
      <c r="AV34" s="2">
        <v>2</v>
      </c>
      <c r="AW34" s="2">
        <v>95</v>
      </c>
      <c r="AX34" s="2">
        <v>2</v>
      </c>
      <c r="AY34" s="2">
        <v>98</v>
      </c>
      <c r="AZ34" s="2">
        <v>2</v>
      </c>
      <c r="BA34" s="2">
        <v>87</v>
      </c>
      <c r="BB34" s="2">
        <v>2</v>
      </c>
      <c r="BC34" s="2"/>
      <c r="BD34" s="2"/>
      <c r="BE34" s="2"/>
      <c r="BF34" s="2"/>
      <c r="BG34" s="2"/>
      <c r="BH34" s="2"/>
      <c r="BI34" s="2">
        <f t="shared" si="3"/>
        <v>58</v>
      </c>
      <c r="BJ34" s="3">
        <f t="shared" ref="BJ34:BJ65" si="4">(F34*G34+H34*I34+L34*M34+N34*O34+P34*Q34+R34*S34+T34*U34+V34*W34+X34*Y34+Z34*AA34+AB34*AC34+AD34*AE34+AF34*AG34+AH34*AI34+AM34*AN34+AO34*AP34+AQ34*AR34+AS34*AT34+AU34*AV34+AW34*AX34+AY34*AZ34+BA34*BB34+BC34*BD34+BE34*BF34+AJ34*AK34+BG34*BH34)/BI34</f>
        <v>80.982758620689651</v>
      </c>
      <c r="BK34" s="2">
        <v>75</v>
      </c>
      <c r="BL34" s="2">
        <v>96</v>
      </c>
      <c r="BM34" s="36">
        <f t="shared" ref="BM34:BM65" si="5">(BK34+BL34)/2</f>
        <v>85.5</v>
      </c>
    </row>
    <row r="35" spans="1:65" ht="17.45" customHeight="1" x14ac:dyDescent="0.2">
      <c r="A35" s="2">
        <v>34</v>
      </c>
      <c r="B35" s="2">
        <v>2019111788</v>
      </c>
      <c r="C35" s="2" t="s">
        <v>149</v>
      </c>
      <c r="D35" s="2" t="s">
        <v>13</v>
      </c>
      <c r="E35" s="2" t="s">
        <v>110</v>
      </c>
      <c r="F35" s="2">
        <v>83</v>
      </c>
      <c r="G35" s="2">
        <v>4</v>
      </c>
      <c r="H35" s="2">
        <v>78</v>
      </c>
      <c r="I35" s="2">
        <v>3</v>
      </c>
      <c r="J35" s="2">
        <v>90</v>
      </c>
      <c r="K35" s="2">
        <v>0</v>
      </c>
      <c r="L35" s="2">
        <v>79</v>
      </c>
      <c r="M35" s="2">
        <v>4</v>
      </c>
      <c r="N35" s="2">
        <v>69</v>
      </c>
      <c r="O35" s="2">
        <v>3</v>
      </c>
      <c r="P35" s="2">
        <v>76</v>
      </c>
      <c r="Q35" s="2">
        <v>4</v>
      </c>
      <c r="R35" s="2">
        <v>92</v>
      </c>
      <c r="S35" s="2">
        <v>2</v>
      </c>
      <c r="T35" s="2">
        <v>86</v>
      </c>
      <c r="U35" s="2">
        <v>2</v>
      </c>
      <c r="V35" s="2">
        <v>76</v>
      </c>
      <c r="W35" s="2">
        <v>2</v>
      </c>
      <c r="X35" s="2">
        <v>77</v>
      </c>
      <c r="Y35" s="2">
        <v>3</v>
      </c>
      <c r="Z35" s="2">
        <v>89</v>
      </c>
      <c r="AA35" s="2">
        <v>2</v>
      </c>
      <c r="AB35" s="2">
        <v>84</v>
      </c>
      <c r="AC35" s="2">
        <v>2</v>
      </c>
      <c r="AD35" s="2">
        <v>88</v>
      </c>
      <c r="AE35" s="2">
        <v>2</v>
      </c>
      <c r="AF35" s="2">
        <v>78</v>
      </c>
      <c r="AG35" s="2">
        <v>2</v>
      </c>
      <c r="AH35" s="2">
        <v>81</v>
      </c>
      <c r="AI35" s="2">
        <v>2</v>
      </c>
      <c r="AJ35" s="2">
        <v>91</v>
      </c>
      <c r="AK35" s="2">
        <v>3</v>
      </c>
      <c r="AL35" s="2">
        <v>93</v>
      </c>
      <c r="AM35" s="2">
        <v>78</v>
      </c>
      <c r="AN35" s="2">
        <v>2</v>
      </c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3"/>
      <c r="BG35" s="3"/>
      <c r="BH35" s="3"/>
      <c r="BI35" s="2">
        <f t="shared" si="3"/>
        <v>42</v>
      </c>
      <c r="BJ35" s="3">
        <f t="shared" si="4"/>
        <v>80.976190476190482</v>
      </c>
      <c r="BK35" s="2">
        <v>69</v>
      </c>
      <c r="BL35" s="2">
        <v>81.900000000000006</v>
      </c>
      <c r="BM35" s="36">
        <f t="shared" si="5"/>
        <v>75.45</v>
      </c>
    </row>
    <row r="36" spans="1:65" ht="17.45" customHeight="1" x14ac:dyDescent="0.2">
      <c r="A36" s="2">
        <v>35</v>
      </c>
      <c r="B36" s="2">
        <v>2019111673</v>
      </c>
      <c r="C36" s="2" t="s">
        <v>142</v>
      </c>
      <c r="D36" s="2" t="s">
        <v>13</v>
      </c>
      <c r="E36" s="2" t="s">
        <v>117</v>
      </c>
      <c r="F36" s="2">
        <v>68</v>
      </c>
      <c r="G36" s="2">
        <v>4</v>
      </c>
      <c r="H36" s="2">
        <v>77</v>
      </c>
      <c r="I36" s="2">
        <v>3</v>
      </c>
      <c r="J36" s="2">
        <v>90</v>
      </c>
      <c r="K36" s="2">
        <v>0</v>
      </c>
      <c r="L36" s="2">
        <v>71</v>
      </c>
      <c r="M36" s="2">
        <v>4</v>
      </c>
      <c r="N36" s="2">
        <v>76</v>
      </c>
      <c r="O36" s="2">
        <v>3</v>
      </c>
      <c r="P36" s="2">
        <v>78</v>
      </c>
      <c r="Q36" s="2">
        <v>4</v>
      </c>
      <c r="R36" s="2">
        <v>92</v>
      </c>
      <c r="S36" s="2">
        <v>2</v>
      </c>
      <c r="T36" s="2">
        <v>88</v>
      </c>
      <c r="U36" s="2">
        <v>2</v>
      </c>
      <c r="V36" s="2">
        <v>90</v>
      </c>
      <c r="W36" s="2">
        <v>2</v>
      </c>
      <c r="X36" s="2">
        <v>80</v>
      </c>
      <c r="Y36" s="2">
        <v>3</v>
      </c>
      <c r="Z36" s="2">
        <v>90</v>
      </c>
      <c r="AA36" s="2">
        <v>2</v>
      </c>
      <c r="AB36" s="2">
        <v>84</v>
      </c>
      <c r="AC36" s="2">
        <v>2</v>
      </c>
      <c r="AD36" s="2">
        <v>89</v>
      </c>
      <c r="AE36" s="2">
        <v>2</v>
      </c>
      <c r="AF36" s="2">
        <v>90</v>
      </c>
      <c r="AG36" s="2">
        <v>2</v>
      </c>
      <c r="AH36" s="2">
        <v>73</v>
      </c>
      <c r="AI36" s="2">
        <v>2</v>
      </c>
      <c r="AJ36" s="2">
        <v>90</v>
      </c>
      <c r="AK36" s="2">
        <v>3</v>
      </c>
      <c r="AL36" s="2">
        <v>93</v>
      </c>
      <c r="AM36" s="2">
        <v>84</v>
      </c>
      <c r="AN36" s="2">
        <v>2</v>
      </c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>
        <f t="shared" si="3"/>
        <v>42</v>
      </c>
      <c r="BJ36" s="3">
        <f t="shared" si="4"/>
        <v>80.88095238095238</v>
      </c>
      <c r="BK36" s="2">
        <v>87</v>
      </c>
      <c r="BL36" s="2">
        <v>80</v>
      </c>
      <c r="BM36" s="36">
        <f t="shared" si="5"/>
        <v>83.5</v>
      </c>
    </row>
    <row r="37" spans="1:65" ht="17.45" customHeight="1" x14ac:dyDescent="0.2">
      <c r="A37" s="2">
        <v>36</v>
      </c>
      <c r="B37" s="2">
        <v>2019111758</v>
      </c>
      <c r="C37" s="2" t="s">
        <v>138</v>
      </c>
      <c r="D37" s="2" t="s">
        <v>13</v>
      </c>
      <c r="E37" s="2" t="s">
        <v>117</v>
      </c>
      <c r="F37" s="2">
        <v>65</v>
      </c>
      <c r="G37" s="2">
        <v>4</v>
      </c>
      <c r="H37" s="2">
        <v>80</v>
      </c>
      <c r="I37" s="2">
        <v>3</v>
      </c>
      <c r="J37" s="2">
        <v>93</v>
      </c>
      <c r="K37" s="2">
        <v>0</v>
      </c>
      <c r="L37" s="2">
        <v>77</v>
      </c>
      <c r="M37" s="2">
        <v>4</v>
      </c>
      <c r="N37" s="2">
        <v>61</v>
      </c>
      <c r="O37" s="2">
        <v>3</v>
      </c>
      <c r="P37" s="2">
        <v>81</v>
      </c>
      <c r="Q37" s="2">
        <v>4</v>
      </c>
      <c r="R37" s="2">
        <v>89</v>
      </c>
      <c r="S37" s="2">
        <v>2</v>
      </c>
      <c r="T37" s="2">
        <v>88</v>
      </c>
      <c r="U37" s="2">
        <v>2</v>
      </c>
      <c r="V37" s="2">
        <v>73</v>
      </c>
      <c r="W37" s="2">
        <v>2</v>
      </c>
      <c r="X37" s="2">
        <v>87</v>
      </c>
      <c r="Y37" s="2">
        <v>3</v>
      </c>
      <c r="Z37" s="2">
        <v>93</v>
      </c>
      <c r="AA37" s="2">
        <v>2</v>
      </c>
      <c r="AB37" s="2">
        <v>88</v>
      </c>
      <c r="AC37" s="2">
        <v>2</v>
      </c>
      <c r="AD37" s="2">
        <v>88</v>
      </c>
      <c r="AE37" s="2">
        <v>2</v>
      </c>
      <c r="AF37" s="2">
        <v>81</v>
      </c>
      <c r="AG37" s="2">
        <v>2</v>
      </c>
      <c r="AH37" s="2">
        <v>72</v>
      </c>
      <c r="AI37" s="2">
        <v>2</v>
      </c>
      <c r="AJ37" s="2">
        <v>94</v>
      </c>
      <c r="AK37" s="2">
        <v>3</v>
      </c>
      <c r="AL37" s="2">
        <v>100</v>
      </c>
      <c r="AM37" s="2">
        <v>91</v>
      </c>
      <c r="AN37" s="2">
        <v>2</v>
      </c>
      <c r="AO37" s="12"/>
      <c r="AP37" s="1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3"/>
      <c r="BC37" s="2"/>
      <c r="BD37" s="2"/>
      <c r="BE37" s="2"/>
      <c r="BF37" s="36"/>
      <c r="BG37" s="36"/>
      <c r="BH37" s="36"/>
      <c r="BI37" s="2">
        <f t="shared" si="3"/>
        <v>42</v>
      </c>
      <c r="BJ37" s="3">
        <f t="shared" si="4"/>
        <v>80.571428571428569</v>
      </c>
      <c r="BK37" s="2">
        <v>79</v>
      </c>
      <c r="BL37" s="2">
        <v>94</v>
      </c>
      <c r="BM37" s="36">
        <f t="shared" si="5"/>
        <v>86.5</v>
      </c>
    </row>
    <row r="38" spans="1:65" ht="17.45" customHeight="1" x14ac:dyDescent="0.2">
      <c r="A38" s="2">
        <v>37</v>
      </c>
      <c r="B38" s="2">
        <v>2019111908</v>
      </c>
      <c r="C38" s="2" t="s">
        <v>146</v>
      </c>
      <c r="D38" s="2" t="s">
        <v>13</v>
      </c>
      <c r="E38" s="2" t="s">
        <v>110</v>
      </c>
      <c r="F38" s="2">
        <v>69</v>
      </c>
      <c r="G38" s="2">
        <v>4</v>
      </c>
      <c r="H38" s="2">
        <v>63</v>
      </c>
      <c r="I38" s="2">
        <v>3</v>
      </c>
      <c r="J38" s="2">
        <v>90</v>
      </c>
      <c r="K38" s="2">
        <v>0</v>
      </c>
      <c r="L38" s="2">
        <v>86</v>
      </c>
      <c r="M38" s="2">
        <v>4</v>
      </c>
      <c r="N38" s="2">
        <v>69</v>
      </c>
      <c r="O38" s="2">
        <v>3</v>
      </c>
      <c r="P38" s="2">
        <v>81</v>
      </c>
      <c r="Q38" s="2">
        <v>4</v>
      </c>
      <c r="R38" s="2">
        <v>81</v>
      </c>
      <c r="S38" s="2">
        <v>2</v>
      </c>
      <c r="T38" s="2">
        <v>91</v>
      </c>
      <c r="U38" s="2">
        <v>2</v>
      </c>
      <c r="V38" s="2">
        <v>77</v>
      </c>
      <c r="W38" s="2">
        <v>2</v>
      </c>
      <c r="X38" s="2">
        <v>82</v>
      </c>
      <c r="Y38" s="2">
        <v>3</v>
      </c>
      <c r="Z38" s="2">
        <v>90</v>
      </c>
      <c r="AA38" s="2">
        <v>2</v>
      </c>
      <c r="AB38" s="2">
        <v>85</v>
      </c>
      <c r="AC38" s="2">
        <v>2</v>
      </c>
      <c r="AD38" s="2">
        <v>90</v>
      </c>
      <c r="AE38" s="2">
        <v>2</v>
      </c>
      <c r="AF38" s="2">
        <v>87</v>
      </c>
      <c r="AG38" s="2">
        <v>2</v>
      </c>
      <c r="AH38" s="2">
        <v>73</v>
      </c>
      <c r="AI38" s="2">
        <v>2</v>
      </c>
      <c r="AJ38" s="2">
        <v>88</v>
      </c>
      <c r="AK38" s="2">
        <v>3</v>
      </c>
      <c r="AL38" s="2">
        <v>93</v>
      </c>
      <c r="AM38" s="2">
        <v>81</v>
      </c>
      <c r="AN38" s="2">
        <v>2</v>
      </c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>
        <f t="shared" si="3"/>
        <v>42</v>
      </c>
      <c r="BJ38" s="3">
        <f t="shared" si="4"/>
        <v>80</v>
      </c>
      <c r="BK38" s="2">
        <v>77</v>
      </c>
      <c r="BL38" s="2">
        <v>97</v>
      </c>
      <c r="BM38" s="36">
        <f t="shared" si="5"/>
        <v>87</v>
      </c>
    </row>
    <row r="39" spans="1:65" ht="17.45" customHeight="1" x14ac:dyDescent="0.2">
      <c r="A39" s="2">
        <v>38</v>
      </c>
      <c r="B39" s="2">
        <v>2019111763</v>
      </c>
      <c r="C39" s="2" t="s">
        <v>145</v>
      </c>
      <c r="D39" s="2" t="s">
        <v>13</v>
      </c>
      <c r="E39" s="2" t="s">
        <v>117</v>
      </c>
      <c r="F39" s="2">
        <v>81</v>
      </c>
      <c r="G39" s="2">
        <v>4</v>
      </c>
      <c r="H39" s="2">
        <v>75</v>
      </c>
      <c r="I39" s="2">
        <v>3</v>
      </c>
      <c r="J39" s="2">
        <v>90</v>
      </c>
      <c r="K39" s="2">
        <v>0</v>
      </c>
      <c r="L39" s="2">
        <v>75</v>
      </c>
      <c r="M39" s="2">
        <v>4</v>
      </c>
      <c r="N39" s="2">
        <v>76</v>
      </c>
      <c r="O39" s="2">
        <v>3</v>
      </c>
      <c r="P39" s="2">
        <v>83</v>
      </c>
      <c r="Q39" s="2">
        <v>4</v>
      </c>
      <c r="R39" s="2">
        <v>82</v>
      </c>
      <c r="S39" s="2">
        <v>2</v>
      </c>
      <c r="T39" s="2">
        <v>87</v>
      </c>
      <c r="U39" s="2">
        <v>2</v>
      </c>
      <c r="V39" s="2">
        <v>71</v>
      </c>
      <c r="W39" s="2">
        <v>2</v>
      </c>
      <c r="X39" s="2">
        <v>75</v>
      </c>
      <c r="Y39" s="2">
        <v>3</v>
      </c>
      <c r="Z39" s="2">
        <v>87</v>
      </c>
      <c r="AA39" s="2">
        <v>2</v>
      </c>
      <c r="AB39" s="2">
        <v>85</v>
      </c>
      <c r="AC39" s="2">
        <v>2</v>
      </c>
      <c r="AD39" s="2">
        <v>85</v>
      </c>
      <c r="AE39" s="2">
        <v>2</v>
      </c>
      <c r="AF39" s="2">
        <v>81</v>
      </c>
      <c r="AG39" s="2">
        <v>2</v>
      </c>
      <c r="AH39" s="2">
        <v>77</v>
      </c>
      <c r="AI39" s="2">
        <v>2</v>
      </c>
      <c r="AJ39" s="2">
        <v>86</v>
      </c>
      <c r="AK39" s="2">
        <v>3</v>
      </c>
      <c r="AL39" s="2">
        <v>93</v>
      </c>
      <c r="AM39" s="2">
        <v>76</v>
      </c>
      <c r="AN39" s="2">
        <v>2</v>
      </c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>
        <f t="shared" si="3"/>
        <v>42</v>
      </c>
      <c r="BJ39" s="3">
        <f t="shared" si="4"/>
        <v>79.857142857142861</v>
      </c>
      <c r="BK39" s="2">
        <v>80</v>
      </c>
      <c r="BL39" s="2">
        <v>91</v>
      </c>
      <c r="BM39" s="36">
        <f t="shared" si="5"/>
        <v>85.5</v>
      </c>
    </row>
    <row r="40" spans="1:65" ht="17.45" customHeight="1" x14ac:dyDescent="0.2">
      <c r="A40" s="2">
        <v>39</v>
      </c>
      <c r="B40" s="2">
        <v>2019111752</v>
      </c>
      <c r="C40" s="2" t="s">
        <v>147</v>
      </c>
      <c r="D40" s="2" t="s">
        <v>12</v>
      </c>
      <c r="E40" s="2" t="s">
        <v>117</v>
      </c>
      <c r="F40" s="2">
        <v>78</v>
      </c>
      <c r="G40" s="2">
        <v>4</v>
      </c>
      <c r="H40" s="2">
        <v>77</v>
      </c>
      <c r="I40" s="2">
        <v>3</v>
      </c>
      <c r="J40" s="2">
        <v>90</v>
      </c>
      <c r="K40" s="2">
        <v>0</v>
      </c>
      <c r="L40" s="2">
        <v>68</v>
      </c>
      <c r="M40" s="2">
        <v>4</v>
      </c>
      <c r="N40" s="2">
        <v>69</v>
      </c>
      <c r="O40" s="2">
        <v>3</v>
      </c>
      <c r="P40" s="2">
        <v>83</v>
      </c>
      <c r="Q40" s="2">
        <v>4</v>
      </c>
      <c r="R40" s="2">
        <v>91</v>
      </c>
      <c r="S40" s="2">
        <v>2</v>
      </c>
      <c r="T40" s="2">
        <v>76</v>
      </c>
      <c r="U40" s="2">
        <v>2</v>
      </c>
      <c r="V40" s="2">
        <v>85</v>
      </c>
      <c r="W40" s="2">
        <v>2</v>
      </c>
      <c r="X40" s="2">
        <v>81</v>
      </c>
      <c r="Y40" s="2">
        <v>3</v>
      </c>
      <c r="Z40" s="2">
        <v>83</v>
      </c>
      <c r="AA40" s="2">
        <v>2</v>
      </c>
      <c r="AB40" s="2">
        <v>85</v>
      </c>
      <c r="AC40" s="2">
        <v>2</v>
      </c>
      <c r="AD40" s="2">
        <v>85</v>
      </c>
      <c r="AE40" s="2">
        <v>2</v>
      </c>
      <c r="AF40" s="2">
        <v>80</v>
      </c>
      <c r="AG40" s="2">
        <v>2</v>
      </c>
      <c r="AH40" s="2">
        <v>76</v>
      </c>
      <c r="AI40" s="2">
        <v>2</v>
      </c>
      <c r="AJ40" s="2">
        <v>89</v>
      </c>
      <c r="AK40" s="2">
        <v>3</v>
      </c>
      <c r="AL40" s="2">
        <v>93</v>
      </c>
      <c r="AM40" s="2">
        <v>79</v>
      </c>
      <c r="AN40" s="2">
        <v>2</v>
      </c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>
        <f t="shared" si="3"/>
        <v>42</v>
      </c>
      <c r="BJ40" s="3">
        <f t="shared" si="4"/>
        <v>79.61904761904762</v>
      </c>
      <c r="BK40" s="2">
        <v>87</v>
      </c>
      <c r="BL40" s="2">
        <v>89.5</v>
      </c>
      <c r="BM40" s="36">
        <f t="shared" si="5"/>
        <v>88.25</v>
      </c>
    </row>
    <row r="41" spans="1:65" ht="17.45" customHeight="1" x14ac:dyDescent="0.2">
      <c r="A41" s="2">
        <v>40</v>
      </c>
      <c r="B41" s="2">
        <v>2019111960</v>
      </c>
      <c r="C41" s="2" t="s">
        <v>151</v>
      </c>
      <c r="D41" s="2" t="s">
        <v>13</v>
      </c>
      <c r="E41" s="2" t="s">
        <v>113</v>
      </c>
      <c r="F41" s="2">
        <v>80</v>
      </c>
      <c r="G41" s="2">
        <v>4</v>
      </c>
      <c r="H41" s="2">
        <v>76</v>
      </c>
      <c r="I41" s="2">
        <v>3</v>
      </c>
      <c r="J41" s="2">
        <v>90</v>
      </c>
      <c r="K41" s="2">
        <v>0</v>
      </c>
      <c r="L41" s="2">
        <v>79</v>
      </c>
      <c r="M41" s="2">
        <v>4</v>
      </c>
      <c r="N41" s="2">
        <v>69</v>
      </c>
      <c r="O41" s="2">
        <v>3</v>
      </c>
      <c r="P41" s="2">
        <v>65</v>
      </c>
      <c r="Q41" s="2">
        <v>4</v>
      </c>
      <c r="R41" s="2">
        <v>77</v>
      </c>
      <c r="S41" s="2">
        <v>2</v>
      </c>
      <c r="T41" s="2">
        <v>93</v>
      </c>
      <c r="U41" s="2">
        <v>2</v>
      </c>
      <c r="V41" s="2">
        <v>81</v>
      </c>
      <c r="W41" s="2">
        <v>2</v>
      </c>
      <c r="X41" s="2">
        <v>80</v>
      </c>
      <c r="Y41" s="2">
        <v>3</v>
      </c>
      <c r="Z41" s="2">
        <v>80</v>
      </c>
      <c r="AA41" s="2">
        <v>2</v>
      </c>
      <c r="AB41" s="2">
        <v>83</v>
      </c>
      <c r="AC41" s="2">
        <v>2</v>
      </c>
      <c r="AD41" s="2">
        <v>81</v>
      </c>
      <c r="AE41" s="2">
        <v>2</v>
      </c>
      <c r="AF41" s="2">
        <v>73</v>
      </c>
      <c r="AG41" s="2">
        <v>2</v>
      </c>
      <c r="AH41" s="2">
        <v>85</v>
      </c>
      <c r="AI41" s="2">
        <v>2</v>
      </c>
      <c r="AJ41" s="2">
        <v>80</v>
      </c>
      <c r="AK41" s="2">
        <v>3</v>
      </c>
      <c r="AL41" s="2">
        <v>95</v>
      </c>
      <c r="AM41" s="2">
        <v>90</v>
      </c>
      <c r="AN41" s="2">
        <v>3</v>
      </c>
      <c r="AO41" s="2">
        <v>76</v>
      </c>
      <c r="AP41" s="2">
        <v>2</v>
      </c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>
        <f t="shared" si="3"/>
        <v>45</v>
      </c>
      <c r="BJ41" s="3">
        <f t="shared" si="4"/>
        <v>78.644444444444446</v>
      </c>
      <c r="BK41" s="2">
        <v>83</v>
      </c>
      <c r="BL41" s="2">
        <v>92</v>
      </c>
      <c r="BM41" s="36">
        <f t="shared" si="5"/>
        <v>87.5</v>
      </c>
    </row>
    <row r="42" spans="1:65" ht="17.45" customHeight="1" x14ac:dyDescent="0.2">
      <c r="A42" s="2">
        <v>41</v>
      </c>
      <c r="B42" s="2">
        <v>2019111263</v>
      </c>
      <c r="C42" s="2" t="s">
        <v>153</v>
      </c>
      <c r="D42" s="2" t="s">
        <v>13</v>
      </c>
      <c r="E42" s="2" t="s">
        <v>117</v>
      </c>
      <c r="F42" s="2">
        <v>68</v>
      </c>
      <c r="G42" s="2">
        <v>4</v>
      </c>
      <c r="H42" s="2">
        <v>73</v>
      </c>
      <c r="I42" s="2">
        <v>3</v>
      </c>
      <c r="J42" s="2">
        <v>90</v>
      </c>
      <c r="K42" s="2">
        <v>0</v>
      </c>
      <c r="L42" s="2">
        <v>87</v>
      </c>
      <c r="M42" s="2">
        <v>4</v>
      </c>
      <c r="N42" s="2">
        <v>67</v>
      </c>
      <c r="O42" s="2">
        <v>3</v>
      </c>
      <c r="P42" s="2">
        <v>74</v>
      </c>
      <c r="Q42" s="2">
        <v>4</v>
      </c>
      <c r="R42" s="2">
        <v>88</v>
      </c>
      <c r="S42" s="2">
        <v>2</v>
      </c>
      <c r="T42" s="2">
        <v>86</v>
      </c>
      <c r="U42" s="2">
        <v>2</v>
      </c>
      <c r="V42" s="2">
        <v>85</v>
      </c>
      <c r="W42" s="2">
        <v>2</v>
      </c>
      <c r="X42" s="2">
        <v>78</v>
      </c>
      <c r="Y42" s="2">
        <v>3</v>
      </c>
      <c r="Z42" s="2">
        <v>90</v>
      </c>
      <c r="AA42" s="2">
        <v>2</v>
      </c>
      <c r="AB42" s="2">
        <v>67</v>
      </c>
      <c r="AC42" s="2">
        <v>2</v>
      </c>
      <c r="AD42" s="2">
        <v>87</v>
      </c>
      <c r="AE42" s="2">
        <v>2</v>
      </c>
      <c r="AF42" s="2">
        <v>79</v>
      </c>
      <c r="AG42" s="2">
        <v>2</v>
      </c>
      <c r="AH42" s="2">
        <v>77</v>
      </c>
      <c r="AI42" s="2">
        <v>2</v>
      </c>
      <c r="AJ42" s="2">
        <v>93</v>
      </c>
      <c r="AK42" s="2">
        <v>3</v>
      </c>
      <c r="AL42" s="2">
        <v>93</v>
      </c>
      <c r="AM42" s="2">
        <v>77</v>
      </c>
      <c r="AN42" s="2">
        <v>1</v>
      </c>
      <c r="AO42" s="2">
        <v>72</v>
      </c>
      <c r="AP42" s="2">
        <v>2</v>
      </c>
      <c r="AQ42" s="2">
        <v>77</v>
      </c>
      <c r="AR42" s="2">
        <v>1</v>
      </c>
      <c r="AS42" s="2">
        <v>76</v>
      </c>
      <c r="AT42" s="2">
        <v>2</v>
      </c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>
        <f t="shared" si="3"/>
        <v>46</v>
      </c>
      <c r="BJ42" s="3">
        <f t="shared" si="4"/>
        <v>78.630434782608702</v>
      </c>
      <c r="BK42" s="2">
        <v>80</v>
      </c>
      <c r="BL42" s="2">
        <v>92.5</v>
      </c>
      <c r="BM42" s="36">
        <f t="shared" si="5"/>
        <v>86.25</v>
      </c>
    </row>
    <row r="43" spans="1:65" ht="17.45" customHeight="1" x14ac:dyDescent="0.2">
      <c r="A43" s="2">
        <v>42</v>
      </c>
      <c r="B43" s="2">
        <v>2019111694</v>
      </c>
      <c r="C43" s="2" t="s">
        <v>150</v>
      </c>
      <c r="D43" s="2" t="s">
        <v>13</v>
      </c>
      <c r="E43" s="2" t="s">
        <v>117</v>
      </c>
      <c r="F43" s="2">
        <v>66</v>
      </c>
      <c r="G43" s="2">
        <v>4</v>
      </c>
      <c r="H43" s="2">
        <v>84</v>
      </c>
      <c r="I43" s="2">
        <v>3</v>
      </c>
      <c r="J43" s="2">
        <v>90</v>
      </c>
      <c r="K43" s="2">
        <v>0</v>
      </c>
      <c r="L43" s="2">
        <v>81</v>
      </c>
      <c r="M43" s="2">
        <v>4</v>
      </c>
      <c r="N43" s="2">
        <v>44</v>
      </c>
      <c r="O43" s="2">
        <v>3</v>
      </c>
      <c r="P43" s="2">
        <v>78</v>
      </c>
      <c r="Q43" s="2">
        <v>4</v>
      </c>
      <c r="R43" s="2">
        <v>88</v>
      </c>
      <c r="S43" s="2">
        <v>2</v>
      </c>
      <c r="T43" s="2">
        <v>76</v>
      </c>
      <c r="U43" s="2">
        <v>2</v>
      </c>
      <c r="V43" s="2">
        <v>83</v>
      </c>
      <c r="W43" s="2">
        <v>2</v>
      </c>
      <c r="X43" s="2">
        <v>77</v>
      </c>
      <c r="Y43" s="2">
        <v>3</v>
      </c>
      <c r="Z43" s="2">
        <v>86</v>
      </c>
      <c r="AA43" s="2">
        <v>2</v>
      </c>
      <c r="AB43" s="2">
        <v>90</v>
      </c>
      <c r="AC43" s="2">
        <v>2</v>
      </c>
      <c r="AD43" s="2">
        <v>88</v>
      </c>
      <c r="AE43" s="2">
        <v>2</v>
      </c>
      <c r="AF43" s="2">
        <v>90</v>
      </c>
      <c r="AG43" s="2">
        <v>2</v>
      </c>
      <c r="AH43" s="2">
        <v>64</v>
      </c>
      <c r="AI43" s="2">
        <v>2</v>
      </c>
      <c r="AJ43" s="2">
        <v>85</v>
      </c>
      <c r="AK43" s="2">
        <v>3</v>
      </c>
      <c r="AL43" s="2">
        <v>93</v>
      </c>
      <c r="AM43" s="2">
        <v>91</v>
      </c>
      <c r="AN43" s="2">
        <v>2</v>
      </c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3"/>
      <c r="BG43" s="3"/>
      <c r="BH43" s="3"/>
      <c r="BI43" s="2">
        <f t="shared" si="3"/>
        <v>42</v>
      </c>
      <c r="BJ43" s="3">
        <f t="shared" si="4"/>
        <v>78.142857142857139</v>
      </c>
      <c r="BK43" s="2">
        <v>74</v>
      </c>
      <c r="BL43" s="2">
        <v>81</v>
      </c>
      <c r="BM43" s="36">
        <f t="shared" si="5"/>
        <v>77.5</v>
      </c>
    </row>
    <row r="44" spans="1:65" ht="17.45" customHeight="1" x14ac:dyDescent="0.2">
      <c r="A44" s="2">
        <v>43</v>
      </c>
      <c r="B44" s="2">
        <v>2019111988</v>
      </c>
      <c r="C44" s="2" t="s">
        <v>156</v>
      </c>
      <c r="D44" s="2" t="s">
        <v>13</v>
      </c>
      <c r="E44" s="2" t="s">
        <v>113</v>
      </c>
      <c r="F44" s="2">
        <v>80</v>
      </c>
      <c r="G44" s="2">
        <v>4</v>
      </c>
      <c r="H44" s="2">
        <v>76</v>
      </c>
      <c r="I44" s="2">
        <v>3</v>
      </c>
      <c r="J44" s="2">
        <v>90</v>
      </c>
      <c r="K44" s="2">
        <v>0</v>
      </c>
      <c r="L44" s="2">
        <v>71</v>
      </c>
      <c r="M44" s="2">
        <v>4</v>
      </c>
      <c r="N44" s="2">
        <v>80</v>
      </c>
      <c r="O44" s="2">
        <v>3</v>
      </c>
      <c r="P44" s="2">
        <v>69</v>
      </c>
      <c r="Q44" s="2">
        <v>4</v>
      </c>
      <c r="R44" s="2">
        <v>66</v>
      </c>
      <c r="S44" s="2">
        <v>2</v>
      </c>
      <c r="T44" s="2">
        <v>86</v>
      </c>
      <c r="U44" s="2">
        <v>2</v>
      </c>
      <c r="V44" s="2">
        <v>84</v>
      </c>
      <c r="W44" s="2">
        <v>2</v>
      </c>
      <c r="X44" s="2">
        <v>76</v>
      </c>
      <c r="Y44" s="2">
        <v>3</v>
      </c>
      <c r="Z44" s="2">
        <v>85</v>
      </c>
      <c r="AA44" s="2">
        <v>2</v>
      </c>
      <c r="AB44" s="2">
        <v>74</v>
      </c>
      <c r="AC44" s="2">
        <v>2</v>
      </c>
      <c r="AD44" s="2">
        <v>86</v>
      </c>
      <c r="AE44" s="2">
        <v>2</v>
      </c>
      <c r="AF44" s="2">
        <v>75</v>
      </c>
      <c r="AG44" s="2">
        <v>2</v>
      </c>
      <c r="AH44" s="2">
        <v>79</v>
      </c>
      <c r="AI44" s="2">
        <v>2</v>
      </c>
      <c r="AJ44" s="2">
        <v>88</v>
      </c>
      <c r="AK44" s="2">
        <v>3</v>
      </c>
      <c r="AL44" s="2">
        <v>93</v>
      </c>
      <c r="AM44" s="2">
        <v>83</v>
      </c>
      <c r="AN44" s="2">
        <v>2</v>
      </c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>
        <f t="shared" si="3"/>
        <v>42</v>
      </c>
      <c r="BJ44" s="3">
        <f t="shared" si="4"/>
        <v>78</v>
      </c>
      <c r="BK44" s="2">
        <v>80</v>
      </c>
      <c r="BL44" s="2">
        <v>73.3</v>
      </c>
      <c r="BM44" s="36">
        <f t="shared" si="5"/>
        <v>76.650000000000006</v>
      </c>
    </row>
    <row r="45" spans="1:65" ht="17.45" customHeight="1" x14ac:dyDescent="0.2">
      <c r="A45" s="2">
        <v>44</v>
      </c>
      <c r="B45" s="2">
        <v>2019111957</v>
      </c>
      <c r="C45" s="2" t="s">
        <v>155</v>
      </c>
      <c r="D45" s="2" t="s">
        <v>13</v>
      </c>
      <c r="E45" s="2" t="s">
        <v>113</v>
      </c>
      <c r="F45" s="2">
        <v>70</v>
      </c>
      <c r="G45" s="2">
        <v>4</v>
      </c>
      <c r="H45" s="2">
        <v>78</v>
      </c>
      <c r="I45" s="2">
        <v>3</v>
      </c>
      <c r="J45" s="2">
        <v>90</v>
      </c>
      <c r="K45" s="2">
        <v>0</v>
      </c>
      <c r="L45" s="2">
        <v>74</v>
      </c>
      <c r="M45" s="2">
        <v>4</v>
      </c>
      <c r="N45" s="2">
        <v>78</v>
      </c>
      <c r="O45" s="2">
        <v>3</v>
      </c>
      <c r="P45" s="2">
        <v>70</v>
      </c>
      <c r="Q45" s="2">
        <v>4</v>
      </c>
      <c r="R45" s="2">
        <v>83</v>
      </c>
      <c r="S45" s="2">
        <v>2</v>
      </c>
      <c r="T45" s="2">
        <v>92</v>
      </c>
      <c r="U45" s="2">
        <v>2</v>
      </c>
      <c r="V45" s="2">
        <v>75</v>
      </c>
      <c r="W45" s="2">
        <v>2</v>
      </c>
      <c r="X45" s="2">
        <v>81</v>
      </c>
      <c r="Y45" s="2">
        <v>3</v>
      </c>
      <c r="Z45" s="2">
        <v>86</v>
      </c>
      <c r="AA45" s="2">
        <v>2</v>
      </c>
      <c r="AB45" s="2">
        <v>77</v>
      </c>
      <c r="AC45" s="2">
        <v>2</v>
      </c>
      <c r="AD45" s="2">
        <v>83</v>
      </c>
      <c r="AE45" s="2">
        <v>2</v>
      </c>
      <c r="AF45" s="2">
        <v>80</v>
      </c>
      <c r="AG45" s="2">
        <v>2</v>
      </c>
      <c r="AH45" s="2">
        <v>79</v>
      </c>
      <c r="AI45" s="2">
        <v>2</v>
      </c>
      <c r="AJ45" s="2">
        <v>85</v>
      </c>
      <c r="AK45" s="2">
        <v>3</v>
      </c>
      <c r="AL45" s="2">
        <v>93</v>
      </c>
      <c r="AM45" s="2">
        <v>70</v>
      </c>
      <c r="AN45" s="2">
        <v>2</v>
      </c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>
        <f t="shared" si="3"/>
        <v>42</v>
      </c>
      <c r="BJ45" s="3">
        <f t="shared" si="4"/>
        <v>77.904761904761898</v>
      </c>
      <c r="BK45" s="2">
        <v>85</v>
      </c>
      <c r="BL45" s="2">
        <v>60</v>
      </c>
      <c r="BM45" s="36">
        <f t="shared" si="5"/>
        <v>72.5</v>
      </c>
    </row>
    <row r="46" spans="1:65" ht="17.45" customHeight="1" x14ac:dyDescent="0.2">
      <c r="A46" s="2">
        <v>45</v>
      </c>
      <c r="B46" s="2">
        <v>2019111922</v>
      </c>
      <c r="C46" s="2" t="s">
        <v>157</v>
      </c>
      <c r="D46" s="2" t="s">
        <v>12</v>
      </c>
      <c r="E46" s="2" t="s">
        <v>110</v>
      </c>
      <c r="F46" s="2">
        <v>64</v>
      </c>
      <c r="G46" s="2">
        <v>4</v>
      </c>
      <c r="H46" s="2">
        <v>81</v>
      </c>
      <c r="I46" s="2">
        <v>3</v>
      </c>
      <c r="J46" s="2">
        <v>90</v>
      </c>
      <c r="K46" s="2">
        <v>0</v>
      </c>
      <c r="L46" s="2">
        <v>77</v>
      </c>
      <c r="M46" s="2">
        <v>4</v>
      </c>
      <c r="N46" s="2">
        <v>72</v>
      </c>
      <c r="O46" s="2">
        <v>3</v>
      </c>
      <c r="P46" s="2">
        <v>80</v>
      </c>
      <c r="Q46" s="2">
        <v>4</v>
      </c>
      <c r="R46" s="2">
        <v>85</v>
      </c>
      <c r="S46" s="2">
        <v>2</v>
      </c>
      <c r="T46" s="2">
        <v>79</v>
      </c>
      <c r="U46" s="2">
        <v>2</v>
      </c>
      <c r="V46" s="2">
        <v>76</v>
      </c>
      <c r="W46" s="2">
        <v>2</v>
      </c>
      <c r="X46" s="2">
        <v>76</v>
      </c>
      <c r="Y46" s="2">
        <v>3</v>
      </c>
      <c r="Z46" s="2">
        <v>84</v>
      </c>
      <c r="AA46" s="2">
        <v>2</v>
      </c>
      <c r="AB46" s="2">
        <v>71</v>
      </c>
      <c r="AC46" s="2">
        <v>2</v>
      </c>
      <c r="AD46" s="2">
        <v>82</v>
      </c>
      <c r="AE46" s="2">
        <v>2</v>
      </c>
      <c r="AF46" s="2">
        <v>79</v>
      </c>
      <c r="AG46" s="2">
        <v>2</v>
      </c>
      <c r="AH46" s="2">
        <v>79</v>
      </c>
      <c r="AI46" s="2">
        <v>2</v>
      </c>
      <c r="AJ46" s="2">
        <v>88</v>
      </c>
      <c r="AK46" s="2">
        <v>3</v>
      </c>
      <c r="AL46" s="2">
        <v>93</v>
      </c>
      <c r="AM46" s="2">
        <v>83</v>
      </c>
      <c r="AN46" s="2">
        <v>2</v>
      </c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>
        <f t="shared" si="3"/>
        <v>42</v>
      </c>
      <c r="BJ46" s="3">
        <f t="shared" si="4"/>
        <v>77.88095238095238</v>
      </c>
      <c r="BK46" s="2">
        <v>77</v>
      </c>
      <c r="BL46" s="2">
        <v>93.5</v>
      </c>
      <c r="BM46" s="36">
        <f t="shared" si="5"/>
        <v>85.25</v>
      </c>
    </row>
    <row r="47" spans="1:65" ht="17.45" customHeight="1" x14ac:dyDescent="0.2">
      <c r="A47" s="2">
        <v>46</v>
      </c>
      <c r="B47" s="2">
        <v>2019110567</v>
      </c>
      <c r="C47" s="2" t="s">
        <v>154</v>
      </c>
      <c r="D47" s="2" t="s">
        <v>13</v>
      </c>
      <c r="E47" s="2" t="s">
        <v>117</v>
      </c>
      <c r="F47" s="2">
        <v>78</v>
      </c>
      <c r="G47" s="2">
        <v>4</v>
      </c>
      <c r="H47" s="2">
        <v>78</v>
      </c>
      <c r="I47" s="2">
        <v>3</v>
      </c>
      <c r="J47" s="2">
        <v>90</v>
      </c>
      <c r="K47" s="2">
        <v>0</v>
      </c>
      <c r="L47" s="2">
        <v>80</v>
      </c>
      <c r="M47" s="2">
        <v>4</v>
      </c>
      <c r="N47" s="2">
        <v>61</v>
      </c>
      <c r="O47" s="2">
        <v>3</v>
      </c>
      <c r="P47" s="2">
        <v>73</v>
      </c>
      <c r="Q47" s="2">
        <v>4</v>
      </c>
      <c r="R47" s="2">
        <v>83</v>
      </c>
      <c r="S47" s="2">
        <v>2</v>
      </c>
      <c r="T47" s="2">
        <v>75</v>
      </c>
      <c r="U47" s="2">
        <v>2</v>
      </c>
      <c r="V47" s="2">
        <v>74</v>
      </c>
      <c r="W47" s="2">
        <v>2</v>
      </c>
      <c r="X47" s="2">
        <v>74</v>
      </c>
      <c r="Y47" s="2">
        <v>3</v>
      </c>
      <c r="Z47" s="2">
        <v>84</v>
      </c>
      <c r="AA47" s="2">
        <v>2</v>
      </c>
      <c r="AB47" s="12">
        <v>86</v>
      </c>
      <c r="AC47" s="2">
        <v>2</v>
      </c>
      <c r="AD47" s="2">
        <v>89</v>
      </c>
      <c r="AE47" s="2">
        <v>2</v>
      </c>
      <c r="AF47" s="2">
        <v>84</v>
      </c>
      <c r="AG47" s="2">
        <v>2</v>
      </c>
      <c r="AH47" s="2">
        <v>72</v>
      </c>
      <c r="AI47" s="2">
        <v>2</v>
      </c>
      <c r="AJ47" s="2">
        <v>82</v>
      </c>
      <c r="AK47" s="2">
        <v>3</v>
      </c>
      <c r="AL47" s="2">
        <v>93</v>
      </c>
      <c r="AM47" s="2">
        <v>80</v>
      </c>
      <c r="AN47" s="2">
        <v>2</v>
      </c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>
        <f t="shared" si="3"/>
        <v>42</v>
      </c>
      <c r="BJ47" s="3">
        <f t="shared" si="4"/>
        <v>77.69047619047619</v>
      </c>
      <c r="BK47" s="2">
        <v>81</v>
      </c>
      <c r="BL47" s="2">
        <v>89.4</v>
      </c>
      <c r="BM47" s="36">
        <f t="shared" si="5"/>
        <v>85.2</v>
      </c>
    </row>
    <row r="48" spans="1:65" ht="17.45" customHeight="1" x14ac:dyDescent="0.2">
      <c r="A48" s="2">
        <v>47</v>
      </c>
      <c r="B48" s="2">
        <v>2019111804</v>
      </c>
      <c r="C48" s="2" t="s">
        <v>152</v>
      </c>
      <c r="D48" s="2" t="s">
        <v>12</v>
      </c>
      <c r="E48" s="2" t="s">
        <v>110</v>
      </c>
      <c r="F48" s="2">
        <v>84</v>
      </c>
      <c r="G48" s="2">
        <v>4</v>
      </c>
      <c r="H48" s="2">
        <v>70</v>
      </c>
      <c r="I48" s="2">
        <v>3</v>
      </c>
      <c r="J48" s="2">
        <v>90</v>
      </c>
      <c r="K48" s="2">
        <v>0</v>
      </c>
      <c r="L48" s="2">
        <v>69</v>
      </c>
      <c r="M48" s="2">
        <v>4</v>
      </c>
      <c r="N48" s="2">
        <v>49</v>
      </c>
      <c r="O48" s="2">
        <v>3</v>
      </c>
      <c r="P48" s="2">
        <v>73</v>
      </c>
      <c r="Q48" s="2">
        <v>4</v>
      </c>
      <c r="R48" s="2">
        <v>77</v>
      </c>
      <c r="S48" s="2">
        <v>2</v>
      </c>
      <c r="T48" s="2">
        <v>85</v>
      </c>
      <c r="U48" s="2">
        <v>2</v>
      </c>
      <c r="V48" s="2">
        <v>81</v>
      </c>
      <c r="W48" s="2">
        <v>2</v>
      </c>
      <c r="X48" s="2">
        <v>83</v>
      </c>
      <c r="Y48" s="2">
        <v>3</v>
      </c>
      <c r="Z48" s="2">
        <v>85</v>
      </c>
      <c r="AA48" s="2">
        <v>2</v>
      </c>
      <c r="AB48" s="2">
        <v>85</v>
      </c>
      <c r="AC48" s="2">
        <v>2</v>
      </c>
      <c r="AD48" s="2">
        <v>87</v>
      </c>
      <c r="AE48" s="2">
        <v>2</v>
      </c>
      <c r="AF48" s="2">
        <v>81</v>
      </c>
      <c r="AG48" s="2">
        <v>2</v>
      </c>
      <c r="AH48" s="2">
        <v>84</v>
      </c>
      <c r="AI48" s="2">
        <v>2</v>
      </c>
      <c r="AJ48" s="2">
        <v>85</v>
      </c>
      <c r="AK48" s="2">
        <v>3</v>
      </c>
      <c r="AL48" s="2">
        <v>94</v>
      </c>
      <c r="AM48" s="2">
        <v>81</v>
      </c>
      <c r="AN48" s="2">
        <v>2</v>
      </c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3"/>
      <c r="BG48" s="3"/>
      <c r="BH48" s="3"/>
      <c r="BI48" s="2">
        <f t="shared" si="3"/>
        <v>42</v>
      </c>
      <c r="BJ48" s="3">
        <f t="shared" si="4"/>
        <v>77.547619047619051</v>
      </c>
      <c r="BK48" s="2">
        <v>89</v>
      </c>
      <c r="BL48" s="2">
        <v>96</v>
      </c>
      <c r="BM48" s="36">
        <f t="shared" si="5"/>
        <v>92.5</v>
      </c>
    </row>
    <row r="49" spans="1:65" ht="17.45" customHeight="1" x14ac:dyDescent="0.2">
      <c r="A49" s="2">
        <v>48</v>
      </c>
      <c r="B49" s="2">
        <v>2019110671</v>
      </c>
      <c r="C49" s="2" t="s">
        <v>158</v>
      </c>
      <c r="D49" s="2" t="s">
        <v>13</v>
      </c>
      <c r="E49" s="2" t="s">
        <v>117</v>
      </c>
      <c r="F49" s="2">
        <v>80</v>
      </c>
      <c r="G49" s="2">
        <v>4</v>
      </c>
      <c r="H49" s="2">
        <v>81</v>
      </c>
      <c r="I49" s="2">
        <v>3</v>
      </c>
      <c r="J49" s="2">
        <v>97</v>
      </c>
      <c r="K49" s="2">
        <v>0</v>
      </c>
      <c r="L49" s="2">
        <v>76</v>
      </c>
      <c r="M49" s="2">
        <v>4</v>
      </c>
      <c r="N49" s="2">
        <v>82</v>
      </c>
      <c r="O49" s="2">
        <v>3</v>
      </c>
      <c r="P49" s="2">
        <v>72</v>
      </c>
      <c r="Q49" s="2">
        <v>4</v>
      </c>
      <c r="R49" s="2">
        <v>82</v>
      </c>
      <c r="S49" s="2">
        <v>2</v>
      </c>
      <c r="T49" s="2">
        <v>84</v>
      </c>
      <c r="U49" s="2">
        <v>2</v>
      </c>
      <c r="V49" s="2">
        <v>74</v>
      </c>
      <c r="W49" s="2">
        <v>2</v>
      </c>
      <c r="X49" s="2">
        <v>72</v>
      </c>
      <c r="Y49" s="2">
        <v>3</v>
      </c>
      <c r="Z49" s="2">
        <v>86</v>
      </c>
      <c r="AA49" s="2">
        <v>2</v>
      </c>
      <c r="AB49" s="2">
        <v>73</v>
      </c>
      <c r="AC49" s="2">
        <v>2</v>
      </c>
      <c r="AD49" s="2">
        <v>80</v>
      </c>
      <c r="AE49" s="2">
        <v>2</v>
      </c>
      <c r="AF49" s="2">
        <v>79</v>
      </c>
      <c r="AG49" s="2">
        <v>2</v>
      </c>
      <c r="AH49" s="2">
        <v>68</v>
      </c>
      <c r="AI49" s="2">
        <v>2</v>
      </c>
      <c r="AJ49" s="2">
        <v>82</v>
      </c>
      <c r="AK49" s="2">
        <v>3</v>
      </c>
      <c r="AL49" s="2">
        <v>93</v>
      </c>
      <c r="AM49" s="2">
        <v>66</v>
      </c>
      <c r="AN49" s="2">
        <v>2</v>
      </c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>
        <f t="shared" si="3"/>
        <v>42</v>
      </c>
      <c r="BJ49" s="3">
        <f t="shared" si="4"/>
        <v>77.30952380952381</v>
      </c>
      <c r="BK49" s="2">
        <v>77</v>
      </c>
      <c r="BL49" s="2">
        <v>84.8</v>
      </c>
      <c r="BM49" s="36">
        <f t="shared" si="5"/>
        <v>80.900000000000006</v>
      </c>
    </row>
    <row r="50" spans="1:65" ht="17.45" customHeight="1" x14ac:dyDescent="0.2">
      <c r="A50" s="2">
        <v>49</v>
      </c>
      <c r="B50" s="2">
        <v>2019111943</v>
      </c>
      <c r="C50" s="2" t="s">
        <v>159</v>
      </c>
      <c r="D50" s="2" t="s">
        <v>12</v>
      </c>
      <c r="E50" s="2" t="s">
        <v>113</v>
      </c>
      <c r="F50" s="2">
        <v>70</v>
      </c>
      <c r="G50" s="2">
        <v>4</v>
      </c>
      <c r="H50" s="2">
        <v>80</v>
      </c>
      <c r="I50" s="2">
        <v>3</v>
      </c>
      <c r="J50" s="2">
        <v>91</v>
      </c>
      <c r="K50" s="2">
        <v>0</v>
      </c>
      <c r="L50" s="2">
        <v>74</v>
      </c>
      <c r="M50" s="2">
        <v>4</v>
      </c>
      <c r="N50" s="2">
        <v>78</v>
      </c>
      <c r="O50" s="2">
        <v>3</v>
      </c>
      <c r="P50" s="2">
        <v>70</v>
      </c>
      <c r="Q50" s="2">
        <v>4</v>
      </c>
      <c r="R50" s="2">
        <v>75</v>
      </c>
      <c r="S50" s="2">
        <v>2</v>
      </c>
      <c r="T50" s="2">
        <v>81</v>
      </c>
      <c r="U50" s="2">
        <v>2</v>
      </c>
      <c r="V50" s="2">
        <v>80</v>
      </c>
      <c r="W50" s="2">
        <v>2</v>
      </c>
      <c r="X50" s="2">
        <v>75</v>
      </c>
      <c r="Y50" s="2">
        <v>3</v>
      </c>
      <c r="Z50" s="2">
        <v>84</v>
      </c>
      <c r="AA50" s="2">
        <v>2</v>
      </c>
      <c r="AB50" s="2">
        <v>71</v>
      </c>
      <c r="AC50" s="2">
        <v>2</v>
      </c>
      <c r="AD50" s="2">
        <v>81</v>
      </c>
      <c r="AE50" s="2">
        <v>2</v>
      </c>
      <c r="AF50" s="2">
        <v>81</v>
      </c>
      <c r="AG50" s="2">
        <v>2</v>
      </c>
      <c r="AH50" s="2">
        <v>83</v>
      </c>
      <c r="AI50" s="2">
        <v>2</v>
      </c>
      <c r="AJ50" s="2">
        <v>88</v>
      </c>
      <c r="AK50" s="2">
        <v>3</v>
      </c>
      <c r="AL50" s="2">
        <v>95</v>
      </c>
      <c r="AM50" s="2">
        <v>78</v>
      </c>
      <c r="AN50" s="2">
        <v>2</v>
      </c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3"/>
      <c r="BC50" s="2"/>
      <c r="BD50" s="2"/>
      <c r="BE50" s="2"/>
      <c r="BF50" s="36"/>
      <c r="BG50" s="36"/>
      <c r="BH50" s="36"/>
      <c r="BI50" s="2">
        <f t="shared" si="3"/>
        <v>42</v>
      </c>
      <c r="BJ50" s="3">
        <f t="shared" si="4"/>
        <v>77.30952380952381</v>
      </c>
      <c r="BK50" s="2">
        <v>83</v>
      </c>
      <c r="BL50" s="2">
        <v>89.6</v>
      </c>
      <c r="BM50" s="36">
        <f t="shared" si="5"/>
        <v>86.3</v>
      </c>
    </row>
    <row r="51" spans="1:65" ht="17.45" customHeight="1" x14ac:dyDescent="0.2">
      <c r="A51" s="2">
        <v>50</v>
      </c>
      <c r="B51" s="2">
        <v>2019111987</v>
      </c>
      <c r="C51" s="2" t="s">
        <v>160</v>
      </c>
      <c r="D51" s="2" t="s">
        <v>13</v>
      </c>
      <c r="E51" s="2" t="s">
        <v>113</v>
      </c>
      <c r="F51" s="2">
        <v>79</v>
      </c>
      <c r="G51" s="2">
        <v>4</v>
      </c>
      <c r="H51" s="2">
        <v>71</v>
      </c>
      <c r="I51" s="2">
        <v>3</v>
      </c>
      <c r="J51" s="2">
        <v>90</v>
      </c>
      <c r="K51" s="2">
        <v>0</v>
      </c>
      <c r="L51" s="2">
        <v>70</v>
      </c>
      <c r="M51" s="2">
        <v>4</v>
      </c>
      <c r="N51" s="2">
        <v>71</v>
      </c>
      <c r="O51" s="2">
        <v>3</v>
      </c>
      <c r="P51" s="2">
        <v>67</v>
      </c>
      <c r="Q51" s="2">
        <v>4</v>
      </c>
      <c r="R51" s="2">
        <v>67</v>
      </c>
      <c r="S51" s="2">
        <v>2</v>
      </c>
      <c r="T51" s="2">
        <v>73</v>
      </c>
      <c r="U51" s="2">
        <v>2</v>
      </c>
      <c r="V51" s="2">
        <v>82</v>
      </c>
      <c r="W51" s="2">
        <v>2</v>
      </c>
      <c r="X51" s="2">
        <v>85</v>
      </c>
      <c r="Y51" s="2">
        <v>3</v>
      </c>
      <c r="Z51" s="2">
        <v>87</v>
      </c>
      <c r="AA51" s="2">
        <v>2</v>
      </c>
      <c r="AB51" s="2">
        <v>86</v>
      </c>
      <c r="AC51" s="2">
        <v>2</v>
      </c>
      <c r="AD51" s="2">
        <v>77</v>
      </c>
      <c r="AE51" s="2">
        <v>2</v>
      </c>
      <c r="AF51" s="2">
        <v>78</v>
      </c>
      <c r="AG51" s="2">
        <v>2</v>
      </c>
      <c r="AH51" s="2">
        <v>79</v>
      </c>
      <c r="AI51" s="2">
        <v>2</v>
      </c>
      <c r="AJ51" s="2">
        <v>92</v>
      </c>
      <c r="AK51" s="2">
        <v>3</v>
      </c>
      <c r="AL51" s="2">
        <v>93</v>
      </c>
      <c r="AM51" s="2">
        <v>79</v>
      </c>
      <c r="AN51" s="2">
        <v>2</v>
      </c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>
        <f t="shared" si="3"/>
        <v>42</v>
      </c>
      <c r="BJ51" s="3">
        <f t="shared" si="4"/>
        <v>77.071428571428569</v>
      </c>
      <c r="BK51" s="2">
        <v>92</v>
      </c>
      <c r="BL51" s="2">
        <v>92</v>
      </c>
      <c r="BM51" s="36">
        <f t="shared" si="5"/>
        <v>92</v>
      </c>
    </row>
    <row r="52" spans="1:65" ht="17.45" customHeight="1" x14ac:dyDescent="0.2">
      <c r="A52" s="2">
        <v>51</v>
      </c>
      <c r="B52" s="2">
        <v>2019111895</v>
      </c>
      <c r="C52" s="2" t="s">
        <v>166</v>
      </c>
      <c r="D52" s="2" t="s">
        <v>13</v>
      </c>
      <c r="E52" s="2" t="s">
        <v>110</v>
      </c>
      <c r="F52" s="2">
        <v>66</v>
      </c>
      <c r="G52" s="2">
        <v>4</v>
      </c>
      <c r="H52" s="2">
        <v>65</v>
      </c>
      <c r="I52" s="2">
        <v>3</v>
      </c>
      <c r="J52" s="2">
        <v>90</v>
      </c>
      <c r="K52" s="2">
        <v>0</v>
      </c>
      <c r="L52" s="2">
        <v>71</v>
      </c>
      <c r="M52" s="2">
        <v>4</v>
      </c>
      <c r="N52" s="2">
        <v>61</v>
      </c>
      <c r="O52" s="2">
        <v>3</v>
      </c>
      <c r="P52" s="2">
        <v>87</v>
      </c>
      <c r="Q52" s="2">
        <v>4</v>
      </c>
      <c r="R52" s="2">
        <v>72</v>
      </c>
      <c r="S52" s="2">
        <v>2</v>
      </c>
      <c r="T52" s="2">
        <v>90</v>
      </c>
      <c r="U52" s="2">
        <v>2</v>
      </c>
      <c r="V52" s="2">
        <v>61</v>
      </c>
      <c r="W52" s="2">
        <v>2</v>
      </c>
      <c r="X52" s="2">
        <v>71</v>
      </c>
      <c r="Y52" s="2">
        <v>3</v>
      </c>
      <c r="Z52" s="2">
        <v>70</v>
      </c>
      <c r="AA52" s="2">
        <v>2</v>
      </c>
      <c r="AB52" s="2">
        <v>84</v>
      </c>
      <c r="AC52" s="2">
        <v>2</v>
      </c>
      <c r="AD52" s="2">
        <v>87</v>
      </c>
      <c r="AE52" s="2">
        <v>2</v>
      </c>
      <c r="AF52" s="2">
        <v>75</v>
      </c>
      <c r="AG52" s="2">
        <v>2</v>
      </c>
      <c r="AH52" s="2">
        <v>79</v>
      </c>
      <c r="AI52" s="2">
        <v>2</v>
      </c>
      <c r="AJ52" s="2">
        <v>86</v>
      </c>
      <c r="AK52" s="2">
        <v>3</v>
      </c>
      <c r="AL52" s="2">
        <v>93</v>
      </c>
      <c r="AM52" s="2">
        <v>94</v>
      </c>
      <c r="AN52" s="2">
        <v>2</v>
      </c>
      <c r="AO52" s="2">
        <v>78</v>
      </c>
      <c r="AP52" s="2">
        <v>4</v>
      </c>
      <c r="AQ52" s="2">
        <v>88</v>
      </c>
      <c r="AR52" s="2">
        <v>2</v>
      </c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>
        <f t="shared" si="3"/>
        <v>48</v>
      </c>
      <c r="BJ52" s="3">
        <f t="shared" si="4"/>
        <v>76.1875</v>
      </c>
      <c r="BK52" s="2">
        <v>67</v>
      </c>
      <c r="BL52" s="2">
        <v>86.7</v>
      </c>
      <c r="BM52" s="36">
        <f t="shared" si="5"/>
        <v>76.849999999999994</v>
      </c>
    </row>
    <row r="53" spans="1:65" ht="17.45" customHeight="1" x14ac:dyDescent="0.2">
      <c r="A53" s="2">
        <v>52</v>
      </c>
      <c r="B53" s="2">
        <v>2019111823</v>
      </c>
      <c r="C53" s="2" t="s">
        <v>161</v>
      </c>
      <c r="D53" s="2" t="s">
        <v>13</v>
      </c>
      <c r="E53" s="2" t="s">
        <v>110</v>
      </c>
      <c r="F53" s="2">
        <v>69</v>
      </c>
      <c r="G53" s="2">
        <v>4</v>
      </c>
      <c r="H53" s="2">
        <v>68</v>
      </c>
      <c r="I53" s="2">
        <v>3</v>
      </c>
      <c r="J53" s="2">
        <v>90</v>
      </c>
      <c r="K53" s="2">
        <v>0</v>
      </c>
      <c r="L53" s="2">
        <v>75</v>
      </c>
      <c r="M53" s="2">
        <v>4</v>
      </c>
      <c r="N53" s="2">
        <v>63</v>
      </c>
      <c r="O53" s="2">
        <v>3</v>
      </c>
      <c r="P53" s="2">
        <v>72</v>
      </c>
      <c r="Q53" s="2">
        <v>4</v>
      </c>
      <c r="R53" s="2">
        <v>72</v>
      </c>
      <c r="S53" s="2">
        <v>2</v>
      </c>
      <c r="T53" s="2">
        <v>81</v>
      </c>
      <c r="U53" s="2">
        <v>2</v>
      </c>
      <c r="V53" s="2">
        <v>74</v>
      </c>
      <c r="W53" s="2">
        <v>2</v>
      </c>
      <c r="X53" s="2">
        <v>79</v>
      </c>
      <c r="Y53" s="2">
        <v>3</v>
      </c>
      <c r="Z53" s="2">
        <v>89</v>
      </c>
      <c r="AA53" s="2">
        <v>2</v>
      </c>
      <c r="AB53" s="2">
        <v>86</v>
      </c>
      <c r="AC53" s="2">
        <v>2</v>
      </c>
      <c r="AD53" s="2">
        <v>82</v>
      </c>
      <c r="AE53" s="2">
        <v>2</v>
      </c>
      <c r="AF53" s="2">
        <v>79</v>
      </c>
      <c r="AG53" s="2">
        <v>2</v>
      </c>
      <c r="AH53" s="2">
        <v>82</v>
      </c>
      <c r="AI53" s="2">
        <v>2</v>
      </c>
      <c r="AJ53" s="2">
        <v>89</v>
      </c>
      <c r="AK53" s="2">
        <v>3</v>
      </c>
      <c r="AL53" s="2">
        <v>93</v>
      </c>
      <c r="AM53" s="2">
        <v>74</v>
      </c>
      <c r="AN53" s="2">
        <v>2</v>
      </c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3"/>
      <c r="BG53" s="3"/>
      <c r="BH53" s="3"/>
      <c r="BI53" s="2">
        <f t="shared" si="3"/>
        <v>42</v>
      </c>
      <c r="BJ53" s="3">
        <f t="shared" si="4"/>
        <v>76.166666666666671</v>
      </c>
      <c r="BK53" s="2">
        <v>77</v>
      </c>
      <c r="BL53" s="2">
        <v>99</v>
      </c>
      <c r="BM53" s="36">
        <f t="shared" si="5"/>
        <v>88</v>
      </c>
    </row>
    <row r="54" spans="1:65" ht="17.45" customHeight="1" x14ac:dyDescent="0.2">
      <c r="A54" s="2">
        <v>53</v>
      </c>
      <c r="B54" s="2">
        <v>2019111958</v>
      </c>
      <c r="C54" s="2" t="s">
        <v>169</v>
      </c>
      <c r="D54" s="2" t="s">
        <v>13</v>
      </c>
      <c r="E54" s="2" t="s">
        <v>113</v>
      </c>
      <c r="F54" s="2">
        <v>72</v>
      </c>
      <c r="G54" s="2">
        <v>4</v>
      </c>
      <c r="H54" s="2">
        <v>76</v>
      </c>
      <c r="I54" s="2">
        <v>3</v>
      </c>
      <c r="J54" s="2">
        <v>90</v>
      </c>
      <c r="K54" s="2">
        <v>0</v>
      </c>
      <c r="L54" s="2">
        <v>82</v>
      </c>
      <c r="M54" s="2">
        <v>4</v>
      </c>
      <c r="N54" s="2">
        <v>63</v>
      </c>
      <c r="O54" s="2">
        <v>3</v>
      </c>
      <c r="P54" s="2">
        <v>65</v>
      </c>
      <c r="Q54" s="2">
        <v>4</v>
      </c>
      <c r="R54" s="2">
        <v>74</v>
      </c>
      <c r="S54" s="2">
        <v>2</v>
      </c>
      <c r="T54" s="2">
        <v>69</v>
      </c>
      <c r="U54" s="2">
        <v>2</v>
      </c>
      <c r="V54" s="2">
        <v>78</v>
      </c>
      <c r="W54" s="2">
        <v>2</v>
      </c>
      <c r="X54" s="2">
        <v>78</v>
      </c>
      <c r="Y54" s="2">
        <v>3</v>
      </c>
      <c r="Z54" s="2">
        <v>86</v>
      </c>
      <c r="AA54" s="2">
        <v>2</v>
      </c>
      <c r="AB54" s="2">
        <v>77</v>
      </c>
      <c r="AC54" s="2">
        <v>2</v>
      </c>
      <c r="AD54" s="2">
        <v>84</v>
      </c>
      <c r="AE54" s="2">
        <v>2</v>
      </c>
      <c r="AF54" s="2">
        <v>78</v>
      </c>
      <c r="AG54" s="2">
        <v>2</v>
      </c>
      <c r="AH54" s="2">
        <v>76</v>
      </c>
      <c r="AI54" s="2">
        <v>2</v>
      </c>
      <c r="AJ54" s="2">
        <v>89</v>
      </c>
      <c r="AK54" s="2">
        <v>3</v>
      </c>
      <c r="AL54" s="2">
        <v>93</v>
      </c>
      <c r="AM54" s="2">
        <v>75</v>
      </c>
      <c r="AN54" s="2">
        <v>2</v>
      </c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3"/>
      <c r="BA54" s="2"/>
      <c r="BB54" s="2"/>
      <c r="BC54" s="2"/>
      <c r="BD54" s="36"/>
      <c r="BE54" s="12"/>
      <c r="BF54" s="12"/>
      <c r="BG54" s="12"/>
      <c r="BH54" s="12"/>
      <c r="BI54" s="2">
        <f t="shared" si="3"/>
        <v>42</v>
      </c>
      <c r="BJ54" s="3">
        <f t="shared" si="4"/>
        <v>75.904761904761898</v>
      </c>
      <c r="BK54" s="2">
        <v>80</v>
      </c>
      <c r="BL54" s="2">
        <v>93.6</v>
      </c>
      <c r="BM54" s="36">
        <f t="shared" si="5"/>
        <v>86.8</v>
      </c>
    </row>
    <row r="55" spans="1:65" ht="17.45" customHeight="1" x14ac:dyDescent="0.2">
      <c r="A55" s="2">
        <v>54</v>
      </c>
      <c r="B55" s="2">
        <v>2019111675</v>
      </c>
      <c r="C55" s="2" t="s">
        <v>162</v>
      </c>
      <c r="D55" s="2" t="s">
        <v>13</v>
      </c>
      <c r="E55" s="2" t="s">
        <v>117</v>
      </c>
      <c r="F55" s="2">
        <v>66</v>
      </c>
      <c r="G55" s="2">
        <v>4</v>
      </c>
      <c r="H55" s="2">
        <v>87</v>
      </c>
      <c r="I55" s="2">
        <v>3</v>
      </c>
      <c r="J55" s="2">
        <v>90</v>
      </c>
      <c r="K55" s="2">
        <v>0</v>
      </c>
      <c r="L55" s="2">
        <v>69</v>
      </c>
      <c r="M55" s="2">
        <v>4</v>
      </c>
      <c r="N55" s="2">
        <v>64</v>
      </c>
      <c r="O55" s="2">
        <v>3</v>
      </c>
      <c r="P55" s="2">
        <v>62</v>
      </c>
      <c r="Q55" s="2">
        <v>4</v>
      </c>
      <c r="R55" s="2">
        <v>79</v>
      </c>
      <c r="S55" s="2">
        <v>2</v>
      </c>
      <c r="T55" s="2">
        <v>78</v>
      </c>
      <c r="U55" s="2">
        <v>2</v>
      </c>
      <c r="V55" s="2">
        <v>81</v>
      </c>
      <c r="W55" s="2">
        <v>2</v>
      </c>
      <c r="X55" s="2">
        <v>76</v>
      </c>
      <c r="Y55" s="2">
        <v>3</v>
      </c>
      <c r="Z55" s="2">
        <v>87</v>
      </c>
      <c r="AA55" s="2">
        <v>2</v>
      </c>
      <c r="AB55" s="2">
        <v>77</v>
      </c>
      <c r="AC55" s="2">
        <v>2</v>
      </c>
      <c r="AD55" s="2">
        <v>90</v>
      </c>
      <c r="AE55" s="2">
        <v>2</v>
      </c>
      <c r="AF55" s="2">
        <v>86</v>
      </c>
      <c r="AG55" s="2">
        <v>2</v>
      </c>
      <c r="AH55" s="2">
        <v>77</v>
      </c>
      <c r="AI55" s="2">
        <v>2</v>
      </c>
      <c r="AJ55" s="2">
        <v>85</v>
      </c>
      <c r="AK55" s="2">
        <v>3</v>
      </c>
      <c r="AL55" s="2">
        <v>93</v>
      </c>
      <c r="AM55" s="2">
        <v>75</v>
      </c>
      <c r="AN55" s="2">
        <v>2</v>
      </c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>
        <f t="shared" si="3"/>
        <v>42</v>
      </c>
      <c r="BJ55" s="3">
        <f t="shared" si="4"/>
        <v>75.80952380952381</v>
      </c>
      <c r="BK55" s="2">
        <v>88</v>
      </c>
      <c r="BL55" s="2">
        <v>97.8</v>
      </c>
      <c r="BM55" s="36">
        <f t="shared" si="5"/>
        <v>92.9</v>
      </c>
    </row>
    <row r="56" spans="1:65" ht="17.45" customHeight="1" x14ac:dyDescent="0.2">
      <c r="A56" s="2">
        <v>55</v>
      </c>
      <c r="B56" s="2">
        <v>2019111968</v>
      </c>
      <c r="C56" s="2" t="s">
        <v>163</v>
      </c>
      <c r="D56" s="2" t="s">
        <v>13</v>
      </c>
      <c r="E56" s="2" t="s">
        <v>113</v>
      </c>
      <c r="F56" s="2">
        <v>77</v>
      </c>
      <c r="G56" s="2">
        <v>4</v>
      </c>
      <c r="H56" s="2">
        <v>65</v>
      </c>
      <c r="I56" s="2">
        <v>3</v>
      </c>
      <c r="J56" s="2">
        <v>90</v>
      </c>
      <c r="K56" s="2">
        <v>0</v>
      </c>
      <c r="L56" s="2">
        <v>78</v>
      </c>
      <c r="M56" s="2">
        <v>4</v>
      </c>
      <c r="N56" s="2">
        <v>61</v>
      </c>
      <c r="O56" s="2">
        <v>3</v>
      </c>
      <c r="P56" s="2">
        <v>78</v>
      </c>
      <c r="Q56" s="2">
        <v>4</v>
      </c>
      <c r="R56" s="2">
        <v>66</v>
      </c>
      <c r="S56" s="2">
        <v>2</v>
      </c>
      <c r="T56" s="2">
        <v>86</v>
      </c>
      <c r="U56" s="2">
        <v>2</v>
      </c>
      <c r="V56" s="2">
        <v>66</v>
      </c>
      <c r="W56" s="2">
        <v>2</v>
      </c>
      <c r="X56" s="2">
        <v>75</v>
      </c>
      <c r="Y56" s="2">
        <v>3</v>
      </c>
      <c r="Z56" s="2">
        <v>60</v>
      </c>
      <c r="AA56" s="2">
        <v>2</v>
      </c>
      <c r="AB56" s="2">
        <v>77</v>
      </c>
      <c r="AC56" s="2">
        <v>2</v>
      </c>
      <c r="AD56" s="2">
        <v>88</v>
      </c>
      <c r="AE56" s="2">
        <v>2</v>
      </c>
      <c r="AF56" s="2">
        <v>70</v>
      </c>
      <c r="AG56" s="2">
        <v>2</v>
      </c>
      <c r="AH56" s="2">
        <v>73</v>
      </c>
      <c r="AI56" s="2">
        <v>2</v>
      </c>
      <c r="AJ56" s="2">
        <v>82</v>
      </c>
      <c r="AK56" s="2">
        <v>3</v>
      </c>
      <c r="AL56" s="2">
        <v>93</v>
      </c>
      <c r="AM56" s="2">
        <v>76</v>
      </c>
      <c r="AN56" s="2">
        <v>3</v>
      </c>
      <c r="AO56" s="2">
        <v>88</v>
      </c>
      <c r="AP56" s="2">
        <v>4</v>
      </c>
      <c r="AQ56" s="2">
        <v>80</v>
      </c>
      <c r="AR56" s="2">
        <v>3</v>
      </c>
      <c r="AS56" s="2">
        <v>66</v>
      </c>
      <c r="AT56" s="2">
        <v>2</v>
      </c>
      <c r="AU56" s="2">
        <v>86</v>
      </c>
      <c r="AV56" s="2">
        <v>4</v>
      </c>
      <c r="AW56" s="2">
        <v>71</v>
      </c>
      <c r="AX56" s="2">
        <v>3</v>
      </c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>
        <f t="shared" si="3"/>
        <v>59</v>
      </c>
      <c r="BJ56" s="3">
        <f t="shared" si="4"/>
        <v>75.627118644067792</v>
      </c>
      <c r="BK56" s="2">
        <v>84</v>
      </c>
      <c r="BL56" s="2">
        <v>93</v>
      </c>
      <c r="BM56" s="36">
        <f t="shared" si="5"/>
        <v>88.5</v>
      </c>
    </row>
    <row r="57" spans="1:65" ht="17.45" customHeight="1" x14ac:dyDescent="0.2">
      <c r="A57" s="2">
        <v>56</v>
      </c>
      <c r="B57" s="2">
        <v>2019111761</v>
      </c>
      <c r="C57" s="2" t="s">
        <v>164</v>
      </c>
      <c r="D57" s="2" t="s">
        <v>13</v>
      </c>
      <c r="E57" s="2" t="s">
        <v>117</v>
      </c>
      <c r="F57" s="2">
        <v>69</v>
      </c>
      <c r="G57" s="2">
        <v>4</v>
      </c>
      <c r="H57" s="2">
        <v>78</v>
      </c>
      <c r="I57" s="2">
        <v>3</v>
      </c>
      <c r="J57" s="2">
        <v>90</v>
      </c>
      <c r="K57" s="2">
        <v>0</v>
      </c>
      <c r="L57" s="2">
        <v>62</v>
      </c>
      <c r="M57" s="2">
        <v>4</v>
      </c>
      <c r="N57" s="2">
        <v>63</v>
      </c>
      <c r="O57" s="2">
        <v>3</v>
      </c>
      <c r="P57" s="2">
        <v>81</v>
      </c>
      <c r="Q57" s="2">
        <v>4</v>
      </c>
      <c r="R57" s="2">
        <v>82</v>
      </c>
      <c r="S57" s="2">
        <v>2</v>
      </c>
      <c r="T57" s="2">
        <v>81</v>
      </c>
      <c r="U57" s="2">
        <v>2</v>
      </c>
      <c r="V57" s="2">
        <v>65</v>
      </c>
      <c r="W57" s="2">
        <v>2</v>
      </c>
      <c r="X57" s="2">
        <v>69</v>
      </c>
      <c r="Y57" s="2">
        <v>3</v>
      </c>
      <c r="Z57" s="2">
        <v>86</v>
      </c>
      <c r="AA57" s="2">
        <v>2</v>
      </c>
      <c r="AB57" s="2">
        <v>86</v>
      </c>
      <c r="AC57" s="2">
        <v>2</v>
      </c>
      <c r="AD57" s="2">
        <v>79</v>
      </c>
      <c r="AE57" s="2">
        <v>2</v>
      </c>
      <c r="AF57" s="2">
        <v>87</v>
      </c>
      <c r="AG57" s="2">
        <v>2</v>
      </c>
      <c r="AH57" s="2">
        <v>71</v>
      </c>
      <c r="AI57" s="2">
        <v>2</v>
      </c>
      <c r="AJ57" s="2">
        <v>88</v>
      </c>
      <c r="AK57" s="2">
        <v>3</v>
      </c>
      <c r="AL57" s="2">
        <v>93</v>
      </c>
      <c r="AM57" s="2">
        <v>75</v>
      </c>
      <c r="AN57" s="2">
        <v>2</v>
      </c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>
        <f t="shared" si="3"/>
        <v>42</v>
      </c>
      <c r="BJ57" s="3">
        <f t="shared" si="4"/>
        <v>75.38095238095238</v>
      </c>
      <c r="BK57" s="2">
        <v>86</v>
      </c>
      <c r="BL57" s="2">
        <v>70</v>
      </c>
      <c r="BM57" s="36">
        <f t="shared" si="5"/>
        <v>78</v>
      </c>
    </row>
    <row r="58" spans="1:65" ht="17.45" customHeight="1" x14ac:dyDescent="0.2">
      <c r="A58" s="2">
        <v>57</v>
      </c>
      <c r="B58" s="2">
        <v>2019112004</v>
      </c>
      <c r="C58" s="2" t="s">
        <v>14</v>
      </c>
      <c r="D58" s="2" t="s">
        <v>13</v>
      </c>
      <c r="E58" s="2" t="s">
        <v>113</v>
      </c>
      <c r="F58" s="2">
        <v>78</v>
      </c>
      <c r="G58" s="2">
        <v>4</v>
      </c>
      <c r="H58" s="2">
        <v>68</v>
      </c>
      <c r="I58" s="2">
        <v>3</v>
      </c>
      <c r="J58" s="2">
        <v>90</v>
      </c>
      <c r="K58" s="2">
        <v>0</v>
      </c>
      <c r="L58" s="2">
        <v>64</v>
      </c>
      <c r="M58" s="2">
        <v>4</v>
      </c>
      <c r="N58" s="2">
        <v>69</v>
      </c>
      <c r="O58" s="2">
        <v>3</v>
      </c>
      <c r="P58" s="2">
        <v>74</v>
      </c>
      <c r="Q58" s="2">
        <v>4</v>
      </c>
      <c r="R58" s="2">
        <v>61</v>
      </c>
      <c r="S58" s="2">
        <v>2</v>
      </c>
      <c r="T58" s="2">
        <v>87</v>
      </c>
      <c r="U58" s="2">
        <v>2</v>
      </c>
      <c r="V58" s="2">
        <v>64</v>
      </c>
      <c r="W58" s="2">
        <v>2</v>
      </c>
      <c r="X58" s="2">
        <v>79</v>
      </c>
      <c r="Y58" s="2">
        <v>3</v>
      </c>
      <c r="Z58" s="2">
        <v>81</v>
      </c>
      <c r="AA58" s="2">
        <v>2</v>
      </c>
      <c r="AB58" s="2">
        <v>79</v>
      </c>
      <c r="AC58" s="2">
        <v>2</v>
      </c>
      <c r="AD58" s="2">
        <v>75</v>
      </c>
      <c r="AE58" s="2">
        <v>2</v>
      </c>
      <c r="AF58" s="2">
        <v>69</v>
      </c>
      <c r="AG58" s="2">
        <v>2</v>
      </c>
      <c r="AH58" s="2">
        <v>77</v>
      </c>
      <c r="AI58" s="2">
        <v>2</v>
      </c>
      <c r="AJ58" s="2">
        <v>91</v>
      </c>
      <c r="AK58" s="2">
        <v>3</v>
      </c>
      <c r="AL58" s="2">
        <v>93</v>
      </c>
      <c r="AM58" s="2">
        <v>87</v>
      </c>
      <c r="AN58" s="2">
        <v>2</v>
      </c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3"/>
      <c r="BG58" s="3"/>
      <c r="BH58" s="3"/>
      <c r="BI58" s="2">
        <f t="shared" si="3"/>
        <v>42</v>
      </c>
      <c r="BJ58" s="3">
        <f t="shared" si="4"/>
        <v>74.88095238095238</v>
      </c>
      <c r="BK58" s="2">
        <v>94</v>
      </c>
      <c r="BL58" s="2">
        <v>95</v>
      </c>
      <c r="BM58" s="36">
        <f t="shared" si="5"/>
        <v>94.5</v>
      </c>
    </row>
    <row r="59" spans="1:65" ht="17.45" customHeight="1" x14ac:dyDescent="0.2">
      <c r="A59" s="2">
        <v>58</v>
      </c>
      <c r="B59" s="2">
        <v>2019111687</v>
      </c>
      <c r="C59" s="2" t="s">
        <v>165</v>
      </c>
      <c r="D59" s="2" t="s">
        <v>13</v>
      </c>
      <c r="E59" s="2" t="s">
        <v>117</v>
      </c>
      <c r="F59" s="2">
        <v>77</v>
      </c>
      <c r="G59" s="2">
        <v>4</v>
      </c>
      <c r="H59" s="2">
        <v>64</v>
      </c>
      <c r="I59" s="2">
        <v>3</v>
      </c>
      <c r="J59" s="2">
        <v>90</v>
      </c>
      <c r="K59" s="2">
        <v>0</v>
      </c>
      <c r="L59" s="2">
        <v>84</v>
      </c>
      <c r="M59" s="2">
        <v>4</v>
      </c>
      <c r="N59" s="2">
        <v>75</v>
      </c>
      <c r="O59" s="2">
        <v>3</v>
      </c>
      <c r="P59" s="2">
        <v>64</v>
      </c>
      <c r="Q59" s="2">
        <v>4</v>
      </c>
      <c r="R59" s="2">
        <v>80</v>
      </c>
      <c r="S59" s="2">
        <v>2</v>
      </c>
      <c r="T59" s="2">
        <v>75</v>
      </c>
      <c r="U59" s="2">
        <v>2</v>
      </c>
      <c r="V59" s="2">
        <v>74</v>
      </c>
      <c r="W59" s="2">
        <v>2</v>
      </c>
      <c r="X59" s="2">
        <v>68</v>
      </c>
      <c r="Y59" s="2">
        <v>3</v>
      </c>
      <c r="Z59" s="2">
        <v>80</v>
      </c>
      <c r="AA59" s="2">
        <v>2</v>
      </c>
      <c r="AB59" s="2">
        <v>79</v>
      </c>
      <c r="AC59" s="2">
        <v>2</v>
      </c>
      <c r="AD59" s="2">
        <v>78</v>
      </c>
      <c r="AE59" s="2">
        <v>2</v>
      </c>
      <c r="AF59" s="2">
        <v>81</v>
      </c>
      <c r="AG59" s="2">
        <v>2</v>
      </c>
      <c r="AH59" s="2">
        <v>68</v>
      </c>
      <c r="AI59" s="2">
        <v>2</v>
      </c>
      <c r="AJ59" s="2">
        <v>80</v>
      </c>
      <c r="AK59" s="2">
        <v>3</v>
      </c>
      <c r="AL59" s="2">
        <v>93</v>
      </c>
      <c r="AM59" s="2">
        <v>72</v>
      </c>
      <c r="AN59" s="2">
        <v>2</v>
      </c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>
        <f t="shared" si="3"/>
        <v>42</v>
      </c>
      <c r="BJ59" s="3">
        <f t="shared" si="4"/>
        <v>74.642857142857139</v>
      </c>
      <c r="BK59" s="2">
        <v>83</v>
      </c>
      <c r="BL59" s="2">
        <v>92.5</v>
      </c>
      <c r="BM59" s="36">
        <f t="shared" si="5"/>
        <v>87.75</v>
      </c>
    </row>
    <row r="60" spans="1:65" ht="17.45" customHeight="1" x14ac:dyDescent="0.2">
      <c r="A60" s="2">
        <v>59</v>
      </c>
      <c r="B60" s="2">
        <v>2019111909</v>
      </c>
      <c r="C60" s="2" t="s">
        <v>168</v>
      </c>
      <c r="D60" s="2" t="s">
        <v>13</v>
      </c>
      <c r="E60" s="2" t="s">
        <v>110</v>
      </c>
      <c r="F60" s="2">
        <v>62</v>
      </c>
      <c r="G60" s="2">
        <v>4</v>
      </c>
      <c r="H60" s="2">
        <v>74</v>
      </c>
      <c r="I60" s="2">
        <v>3</v>
      </c>
      <c r="J60" s="2">
        <v>90</v>
      </c>
      <c r="K60" s="2">
        <v>0</v>
      </c>
      <c r="L60" s="2">
        <v>61</v>
      </c>
      <c r="M60" s="2">
        <v>4</v>
      </c>
      <c r="N60" s="2">
        <v>50</v>
      </c>
      <c r="O60" s="2">
        <v>3</v>
      </c>
      <c r="P60" s="2">
        <v>63</v>
      </c>
      <c r="Q60" s="2">
        <v>4</v>
      </c>
      <c r="R60" s="2">
        <v>79</v>
      </c>
      <c r="S60" s="2">
        <v>2</v>
      </c>
      <c r="T60" s="2">
        <v>87</v>
      </c>
      <c r="U60" s="2">
        <v>2</v>
      </c>
      <c r="V60" s="2">
        <v>82</v>
      </c>
      <c r="W60" s="2">
        <v>2</v>
      </c>
      <c r="X60" s="2">
        <v>82</v>
      </c>
      <c r="Y60" s="2">
        <v>3</v>
      </c>
      <c r="Z60" s="2">
        <v>72</v>
      </c>
      <c r="AA60" s="2">
        <v>2</v>
      </c>
      <c r="AB60" s="2">
        <v>83</v>
      </c>
      <c r="AC60" s="2">
        <v>2</v>
      </c>
      <c r="AD60" s="2">
        <v>81</v>
      </c>
      <c r="AE60" s="2">
        <v>2</v>
      </c>
      <c r="AF60" s="2">
        <v>83</v>
      </c>
      <c r="AG60" s="2">
        <v>2</v>
      </c>
      <c r="AH60" s="2">
        <v>84</v>
      </c>
      <c r="AI60" s="2">
        <v>2</v>
      </c>
      <c r="AJ60" s="2">
        <v>91</v>
      </c>
      <c r="AK60" s="2">
        <v>3</v>
      </c>
      <c r="AL60" s="2">
        <v>93</v>
      </c>
      <c r="AM60" s="2">
        <v>88</v>
      </c>
      <c r="AN60" s="2">
        <v>2</v>
      </c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>
        <f t="shared" si="3"/>
        <v>42</v>
      </c>
      <c r="BJ60" s="3">
        <f t="shared" si="4"/>
        <v>74.11904761904762</v>
      </c>
      <c r="BK60" s="2">
        <v>72</v>
      </c>
      <c r="BL60" s="2">
        <v>91.7</v>
      </c>
      <c r="BM60" s="36">
        <f t="shared" si="5"/>
        <v>81.849999999999994</v>
      </c>
    </row>
    <row r="61" spans="1:65" ht="17.45" customHeight="1" x14ac:dyDescent="0.2">
      <c r="A61" s="2">
        <v>60</v>
      </c>
      <c r="B61" s="2">
        <v>2019111985</v>
      </c>
      <c r="C61" s="2" t="s">
        <v>167</v>
      </c>
      <c r="D61" s="2" t="s">
        <v>13</v>
      </c>
      <c r="E61" s="2" t="s">
        <v>113</v>
      </c>
      <c r="F61" s="2">
        <v>74</v>
      </c>
      <c r="G61" s="2">
        <v>4</v>
      </c>
      <c r="H61" s="2">
        <v>73</v>
      </c>
      <c r="I61" s="2">
        <v>3</v>
      </c>
      <c r="J61" s="2">
        <v>91</v>
      </c>
      <c r="K61" s="2">
        <v>0</v>
      </c>
      <c r="L61" s="2">
        <v>78</v>
      </c>
      <c r="M61" s="2">
        <v>4</v>
      </c>
      <c r="N61" s="2">
        <v>68</v>
      </c>
      <c r="O61" s="2">
        <v>3</v>
      </c>
      <c r="P61" s="2">
        <v>72</v>
      </c>
      <c r="Q61" s="2">
        <v>4</v>
      </c>
      <c r="R61" s="2">
        <v>77</v>
      </c>
      <c r="S61" s="2">
        <v>2</v>
      </c>
      <c r="T61" s="2">
        <v>86</v>
      </c>
      <c r="U61" s="2">
        <v>2</v>
      </c>
      <c r="V61" s="2">
        <v>84</v>
      </c>
      <c r="W61" s="2">
        <v>2</v>
      </c>
      <c r="X61" s="2">
        <v>80</v>
      </c>
      <c r="Y61" s="2">
        <v>3</v>
      </c>
      <c r="Z61" s="2">
        <v>81</v>
      </c>
      <c r="AA61" s="2">
        <v>2</v>
      </c>
      <c r="AB61" s="2">
        <v>88</v>
      </c>
      <c r="AC61" s="2">
        <v>2</v>
      </c>
      <c r="AD61" s="2">
        <v>74</v>
      </c>
      <c r="AE61" s="2">
        <v>2</v>
      </c>
      <c r="AF61" s="2">
        <v>0</v>
      </c>
      <c r="AG61" s="2">
        <v>2</v>
      </c>
      <c r="AH61" s="2">
        <v>81</v>
      </c>
      <c r="AI61" s="2">
        <v>2</v>
      </c>
      <c r="AJ61" s="2">
        <v>90</v>
      </c>
      <c r="AK61" s="2">
        <v>3</v>
      </c>
      <c r="AL61" s="2">
        <v>99</v>
      </c>
      <c r="AM61" s="2">
        <v>62</v>
      </c>
      <c r="AN61" s="2">
        <v>2</v>
      </c>
      <c r="AO61" s="2">
        <v>83</v>
      </c>
      <c r="AP61" s="2">
        <v>2</v>
      </c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>
        <f t="shared" si="3"/>
        <v>44</v>
      </c>
      <c r="BJ61" s="3">
        <f t="shared" si="4"/>
        <v>74.11363636363636</v>
      </c>
      <c r="BK61" s="2">
        <v>82</v>
      </c>
      <c r="BL61" s="2">
        <v>95</v>
      </c>
      <c r="BM61" s="36">
        <f t="shared" si="5"/>
        <v>88.5</v>
      </c>
    </row>
  </sheetData>
  <autoFilter ref="A1:BM61" xr:uid="{5397073C-A381-4C4D-A496-E91EB496CA3C}"/>
  <sortState xmlns:xlrd2="http://schemas.microsoft.com/office/spreadsheetml/2017/richdata2" ref="A1:BP61">
    <sortCondition descending="1" ref="BJ1:BJ61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3681-52DF-401B-8813-EEF7AE48051B}">
  <dimension ref="A1:BL41"/>
  <sheetViews>
    <sheetView zoomScale="85" zoomScaleNormal="85" workbookViewId="0">
      <selection activeCell="A2" sqref="A2:A19"/>
    </sheetView>
  </sheetViews>
  <sheetFormatPr defaultColWidth="8.625" defaultRowHeight="14.25" x14ac:dyDescent="0.2"/>
  <cols>
    <col min="1" max="1" width="5.375" style="14" bestFit="1" customWidth="1"/>
    <col min="2" max="2" width="13.375" style="14" bestFit="1" customWidth="1"/>
    <col min="3" max="3" width="8.625" style="14"/>
    <col min="4" max="4" width="5.375" style="14" bestFit="1" customWidth="1"/>
    <col min="5" max="5" width="21.375" style="14" bestFit="1" customWidth="1"/>
    <col min="6" max="6" width="9.875" style="14" customWidth="1"/>
    <col min="7" max="7" width="5.375" style="14" customWidth="1"/>
    <col min="8" max="8" width="13.625" style="14" customWidth="1"/>
    <col min="9" max="9" width="5.375" style="14" customWidth="1"/>
    <col min="10" max="10" width="11.625" style="14" customWidth="1"/>
    <col min="11" max="11" width="5.375" style="14" customWidth="1"/>
    <col min="12" max="12" width="8.625" style="14" customWidth="1"/>
    <col min="13" max="13" width="5.375" style="14" customWidth="1"/>
    <col min="14" max="14" width="9.625" style="14" customWidth="1"/>
    <col min="15" max="15" width="5.375" style="14" customWidth="1"/>
    <col min="16" max="16" width="8.625" style="14" customWidth="1"/>
    <col min="17" max="17" width="5.375" style="14" customWidth="1"/>
    <col min="18" max="18" width="12.25" style="14" customWidth="1"/>
    <col min="19" max="19" width="5.375" style="14" customWidth="1"/>
    <col min="20" max="20" width="9.125" style="14" customWidth="1"/>
    <col min="21" max="21" width="5.375" style="14" customWidth="1"/>
    <col min="22" max="22" width="11.375" style="14" customWidth="1"/>
    <col min="23" max="23" width="5.375" style="14" customWidth="1"/>
    <col min="24" max="24" width="12" style="14" customWidth="1"/>
    <col min="25" max="25" width="5.375" style="14" customWidth="1"/>
    <col min="26" max="26" width="11.125" style="14" customWidth="1"/>
    <col min="27" max="27" width="5.375" style="14" customWidth="1"/>
    <col min="28" max="28" width="8.625" style="14" customWidth="1"/>
    <col min="29" max="29" width="5.375" style="14" customWidth="1"/>
    <col min="30" max="30" width="9.375" style="14" customWidth="1"/>
    <col min="31" max="31" width="5.375" style="14" customWidth="1"/>
    <col min="32" max="32" width="9.375" style="14" customWidth="1"/>
    <col min="33" max="33" width="5.375" style="14" customWidth="1"/>
    <col min="34" max="34" width="13.625" style="14" customWidth="1"/>
    <col min="35" max="35" width="5.375" style="14" customWidth="1"/>
    <col min="36" max="36" width="8.75" style="14" customWidth="1"/>
    <col min="37" max="37" width="5.375" style="14" customWidth="1"/>
    <col min="38" max="38" width="9.375" style="14" customWidth="1"/>
    <col min="39" max="39" width="5.375" style="14" customWidth="1"/>
    <col min="40" max="40" width="9.375" style="14" customWidth="1"/>
    <col min="41" max="41" width="5.375" style="14" customWidth="1"/>
    <col min="42" max="42" width="8.625" style="14" customWidth="1"/>
    <col min="43" max="43" width="5.375" style="14" customWidth="1"/>
    <col min="44" max="59" width="5.75" style="14" customWidth="1"/>
    <col min="60" max="60" width="9.875" style="14" customWidth="1"/>
    <col min="61" max="61" width="11.125" style="14" customWidth="1"/>
    <col min="62" max="63" width="8.625" style="14"/>
    <col min="64" max="64" width="11.125" style="38" customWidth="1"/>
    <col min="65" max="16384" width="8.625" style="14"/>
  </cols>
  <sheetData>
    <row r="1" spans="1:64" s="30" customFormat="1" ht="110.25" customHeight="1" x14ac:dyDescent="0.2">
      <c r="A1" s="1" t="s">
        <v>440</v>
      </c>
      <c r="B1" s="1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26</v>
      </c>
      <c r="H1" s="1" t="s">
        <v>446</v>
      </c>
      <c r="I1" s="1" t="s">
        <v>26</v>
      </c>
      <c r="J1" s="1" t="s">
        <v>497</v>
      </c>
      <c r="K1" s="1" t="s">
        <v>26</v>
      </c>
      <c r="L1" s="1" t="s">
        <v>447</v>
      </c>
      <c r="M1" s="1" t="s">
        <v>26</v>
      </c>
      <c r="N1" s="1" t="s">
        <v>448</v>
      </c>
      <c r="O1" s="1" t="s">
        <v>26</v>
      </c>
      <c r="P1" s="1" t="s">
        <v>449</v>
      </c>
      <c r="Q1" s="1" t="s">
        <v>26</v>
      </c>
      <c r="R1" s="1" t="s">
        <v>476</v>
      </c>
      <c r="S1" s="1" t="s">
        <v>26</v>
      </c>
      <c r="T1" s="1" t="s">
        <v>467</v>
      </c>
      <c r="U1" s="1" t="s">
        <v>26</v>
      </c>
      <c r="V1" s="1" t="s">
        <v>477</v>
      </c>
      <c r="W1" s="1" t="s">
        <v>26</v>
      </c>
      <c r="X1" s="1" t="s">
        <v>478</v>
      </c>
      <c r="Y1" s="1" t="s">
        <v>26</v>
      </c>
      <c r="Z1" s="1" t="s">
        <v>479</v>
      </c>
      <c r="AA1" s="1" t="s">
        <v>26</v>
      </c>
      <c r="AB1" s="1" t="s">
        <v>470</v>
      </c>
      <c r="AC1" s="1" t="s">
        <v>26</v>
      </c>
      <c r="AD1" s="1" t="s">
        <v>454</v>
      </c>
      <c r="AE1" s="1" t="s">
        <v>26</v>
      </c>
      <c r="AF1" s="1" t="s">
        <v>456</v>
      </c>
      <c r="AG1" s="1" t="s">
        <v>26</v>
      </c>
      <c r="AH1" s="1" t="s">
        <v>457</v>
      </c>
      <c r="AI1" s="1" t="s">
        <v>26</v>
      </c>
      <c r="AJ1" s="1" t="s">
        <v>458</v>
      </c>
      <c r="AK1" s="1" t="s">
        <v>26</v>
      </c>
      <c r="AL1" s="1" t="s">
        <v>480</v>
      </c>
      <c r="AM1" s="1" t="s">
        <v>26</v>
      </c>
      <c r="AN1" s="1" t="s">
        <v>481</v>
      </c>
      <c r="AO1" s="1" t="s">
        <v>26</v>
      </c>
      <c r="AP1" s="1" t="s">
        <v>482</v>
      </c>
      <c r="AQ1" s="1" t="s">
        <v>26</v>
      </c>
      <c r="AR1" s="1" t="s">
        <v>25</v>
      </c>
      <c r="AS1" s="1" t="s">
        <v>26</v>
      </c>
      <c r="AT1" s="1" t="s">
        <v>27</v>
      </c>
      <c r="AU1" s="1" t="s">
        <v>26</v>
      </c>
      <c r="AV1" s="1" t="s">
        <v>28</v>
      </c>
      <c r="AW1" s="1" t="s">
        <v>26</v>
      </c>
      <c r="AX1" s="1" t="s">
        <v>29</v>
      </c>
      <c r="AY1" s="1" t="s">
        <v>26</v>
      </c>
      <c r="AZ1" s="1" t="s">
        <v>30</v>
      </c>
      <c r="BA1" s="1" t="s">
        <v>26</v>
      </c>
      <c r="BB1" s="1" t="s">
        <v>31</v>
      </c>
      <c r="BC1" s="1" t="s">
        <v>26</v>
      </c>
      <c r="BD1" s="1" t="s">
        <v>32</v>
      </c>
      <c r="BE1" s="1" t="s">
        <v>26</v>
      </c>
      <c r="BF1" s="1" t="s">
        <v>33</v>
      </c>
      <c r="BG1" s="1" t="s">
        <v>26</v>
      </c>
      <c r="BH1" s="1" t="s">
        <v>483</v>
      </c>
      <c r="BI1" s="1" t="s">
        <v>484</v>
      </c>
      <c r="BJ1" s="1" t="s">
        <v>473</v>
      </c>
      <c r="BK1" s="1" t="s">
        <v>464</v>
      </c>
      <c r="BL1" s="34" t="s">
        <v>40</v>
      </c>
    </row>
    <row r="2" spans="1:64" ht="17.45" customHeight="1" x14ac:dyDescent="0.2">
      <c r="A2" s="15">
        <v>1</v>
      </c>
      <c r="B2" s="15">
        <v>2019111964</v>
      </c>
      <c r="C2" s="15" t="s">
        <v>350</v>
      </c>
      <c r="D2" s="15" t="s">
        <v>12</v>
      </c>
      <c r="E2" s="15" t="s">
        <v>351</v>
      </c>
      <c r="F2" s="15">
        <v>97</v>
      </c>
      <c r="G2" s="2">
        <v>4</v>
      </c>
      <c r="H2" s="15">
        <v>79</v>
      </c>
      <c r="I2" s="2">
        <v>3</v>
      </c>
      <c r="J2" s="2">
        <v>95</v>
      </c>
      <c r="K2" s="2">
        <v>3</v>
      </c>
      <c r="L2" s="15">
        <v>90</v>
      </c>
      <c r="M2" s="2">
        <v>0</v>
      </c>
      <c r="N2" s="15">
        <v>96</v>
      </c>
      <c r="O2" s="2">
        <v>4</v>
      </c>
      <c r="P2" s="15">
        <v>96</v>
      </c>
      <c r="Q2" s="15">
        <v>3</v>
      </c>
      <c r="R2" s="15">
        <v>91</v>
      </c>
      <c r="S2" s="15">
        <v>4</v>
      </c>
      <c r="T2" s="15">
        <v>95</v>
      </c>
      <c r="U2" s="2">
        <v>2</v>
      </c>
      <c r="V2" s="15">
        <v>100</v>
      </c>
      <c r="W2" s="2">
        <v>3</v>
      </c>
      <c r="X2" s="2">
        <v>93</v>
      </c>
      <c r="Y2" s="2">
        <v>3</v>
      </c>
      <c r="Z2" s="2">
        <v>95</v>
      </c>
      <c r="AA2" s="2">
        <v>2</v>
      </c>
      <c r="AB2" s="2">
        <v>89</v>
      </c>
      <c r="AC2" s="2">
        <v>3</v>
      </c>
      <c r="AD2" s="2">
        <v>98</v>
      </c>
      <c r="AE2" s="2">
        <v>2</v>
      </c>
      <c r="AF2" s="2">
        <v>94</v>
      </c>
      <c r="AG2" s="2">
        <v>2</v>
      </c>
      <c r="AH2" s="2">
        <v>93</v>
      </c>
      <c r="AI2" s="2">
        <v>2</v>
      </c>
      <c r="AJ2" s="2">
        <v>93</v>
      </c>
      <c r="AK2" s="2">
        <v>0</v>
      </c>
      <c r="AL2" s="2">
        <v>91</v>
      </c>
      <c r="AM2" s="2">
        <v>2</v>
      </c>
      <c r="AN2" s="2">
        <v>0</v>
      </c>
      <c r="AO2" s="2">
        <v>0</v>
      </c>
      <c r="AP2" s="2">
        <v>90</v>
      </c>
      <c r="AQ2" s="2">
        <v>2</v>
      </c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15">
        <f t="shared" ref="BH2:BH19" si="0">G2+I2+K2+M2+O2+Q2+S2+U2+W2+Y2+AA2+AC2+AE2+AG2+AI2+AK2+AM2+AO2+AQ2+AS2+AU2+AW2+AY2+BA2+BC2+BE2+BG2</f>
        <v>44</v>
      </c>
      <c r="BI2" s="16">
        <f t="shared" ref="BI2:BI19" si="1">(F2*G2+H2*I2+J2*K2+L2*M2+N2*O2+P2*Q2+R2*S2+T2*U2+V2*W2+X2*Y2+Z2*AA2+AB2*AC2+AD2*AE2+AF2*AG2+AH2*AI2+AJ2*AK2+AL2*AM2+AN2*AO2+AP2*AQ2+AR2*AS2+AT2*AU2+AV2*AW2+AX2*AY2+AZ2*BA2+BB2*BC2+BD2*BE2+BF2*BG2)/BH2</f>
        <v>93.272727272727266</v>
      </c>
      <c r="BJ2" s="2">
        <v>89</v>
      </c>
      <c r="BK2" s="2">
        <v>94.5</v>
      </c>
      <c r="BL2" s="36">
        <f t="shared" ref="BL2:BL19" si="2">AVERAGE(BJ2:BK2)</f>
        <v>91.75</v>
      </c>
    </row>
    <row r="3" spans="1:64" ht="17.45" customHeight="1" x14ac:dyDescent="0.2">
      <c r="A3" s="15">
        <v>2</v>
      </c>
      <c r="B3" s="15">
        <v>2019111904</v>
      </c>
      <c r="C3" s="15" t="s">
        <v>352</v>
      </c>
      <c r="D3" s="15" t="s">
        <v>13</v>
      </c>
      <c r="E3" s="15" t="s">
        <v>351</v>
      </c>
      <c r="F3" s="15">
        <v>93</v>
      </c>
      <c r="G3" s="2">
        <v>4</v>
      </c>
      <c r="H3" s="15">
        <v>66</v>
      </c>
      <c r="I3" s="2">
        <v>3</v>
      </c>
      <c r="J3" s="2">
        <v>95</v>
      </c>
      <c r="K3" s="2">
        <v>3</v>
      </c>
      <c r="L3" s="15">
        <v>90</v>
      </c>
      <c r="M3" s="2">
        <v>0</v>
      </c>
      <c r="N3" s="15">
        <v>90</v>
      </c>
      <c r="O3" s="2">
        <v>4</v>
      </c>
      <c r="P3" s="15">
        <v>92</v>
      </c>
      <c r="Q3" s="15">
        <v>3</v>
      </c>
      <c r="R3" s="15">
        <v>80</v>
      </c>
      <c r="S3" s="15">
        <v>4</v>
      </c>
      <c r="T3" s="15">
        <v>87</v>
      </c>
      <c r="U3" s="2">
        <v>2</v>
      </c>
      <c r="V3" s="15">
        <v>98</v>
      </c>
      <c r="W3" s="2">
        <v>3</v>
      </c>
      <c r="X3" s="2">
        <v>87</v>
      </c>
      <c r="Y3" s="2">
        <v>3</v>
      </c>
      <c r="Z3" s="2">
        <v>96</v>
      </c>
      <c r="AA3" s="2">
        <v>2</v>
      </c>
      <c r="AB3" s="2">
        <v>86</v>
      </c>
      <c r="AC3" s="2">
        <v>3</v>
      </c>
      <c r="AD3" s="2">
        <v>92</v>
      </c>
      <c r="AE3" s="2">
        <v>2</v>
      </c>
      <c r="AF3" s="2">
        <v>91</v>
      </c>
      <c r="AG3" s="2">
        <v>2</v>
      </c>
      <c r="AH3" s="2">
        <v>73</v>
      </c>
      <c r="AI3" s="2">
        <v>2</v>
      </c>
      <c r="AJ3" s="2">
        <v>93</v>
      </c>
      <c r="AK3" s="2">
        <v>0</v>
      </c>
      <c r="AL3" s="2">
        <v>95</v>
      </c>
      <c r="AM3" s="2">
        <v>2</v>
      </c>
      <c r="AN3" s="2">
        <v>0</v>
      </c>
      <c r="AO3" s="2">
        <v>0</v>
      </c>
      <c r="AP3" s="2">
        <v>92</v>
      </c>
      <c r="AQ3" s="2">
        <v>2</v>
      </c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15">
        <f t="shared" si="0"/>
        <v>44</v>
      </c>
      <c r="BI3" s="16">
        <f t="shared" si="1"/>
        <v>88.090909090909093</v>
      </c>
      <c r="BJ3" s="2">
        <v>82</v>
      </c>
      <c r="BK3" s="100">
        <v>82</v>
      </c>
      <c r="BL3" s="36">
        <f t="shared" si="2"/>
        <v>82</v>
      </c>
    </row>
    <row r="4" spans="1:64" ht="17.45" customHeight="1" x14ac:dyDescent="0.2">
      <c r="A4" s="15">
        <v>3</v>
      </c>
      <c r="B4" s="15">
        <v>2019113795</v>
      </c>
      <c r="C4" s="15" t="s">
        <v>353</v>
      </c>
      <c r="D4" s="15" t="s">
        <v>13</v>
      </c>
      <c r="E4" s="15" t="s">
        <v>351</v>
      </c>
      <c r="F4" s="15">
        <v>79</v>
      </c>
      <c r="G4" s="2">
        <v>4</v>
      </c>
      <c r="H4" s="15">
        <v>85</v>
      </c>
      <c r="I4" s="2">
        <v>3</v>
      </c>
      <c r="J4" s="2">
        <v>95</v>
      </c>
      <c r="K4" s="2">
        <v>3</v>
      </c>
      <c r="L4" s="15">
        <v>90</v>
      </c>
      <c r="M4" s="2">
        <v>0</v>
      </c>
      <c r="N4" s="15">
        <v>80</v>
      </c>
      <c r="O4" s="2">
        <v>4</v>
      </c>
      <c r="P4" s="15">
        <v>80</v>
      </c>
      <c r="Q4" s="15">
        <v>3</v>
      </c>
      <c r="R4" s="15">
        <v>84</v>
      </c>
      <c r="S4" s="15">
        <v>4</v>
      </c>
      <c r="T4" s="15">
        <v>91</v>
      </c>
      <c r="U4" s="2">
        <v>2</v>
      </c>
      <c r="V4" s="15">
        <v>95</v>
      </c>
      <c r="W4" s="2">
        <v>3</v>
      </c>
      <c r="X4" s="2">
        <v>91</v>
      </c>
      <c r="Y4" s="2">
        <v>3</v>
      </c>
      <c r="Z4" s="2">
        <v>99</v>
      </c>
      <c r="AA4" s="2">
        <v>2</v>
      </c>
      <c r="AB4" s="2">
        <v>88</v>
      </c>
      <c r="AC4" s="2">
        <v>3</v>
      </c>
      <c r="AD4" s="2">
        <v>92</v>
      </c>
      <c r="AE4" s="2">
        <v>2</v>
      </c>
      <c r="AF4" s="2">
        <v>89</v>
      </c>
      <c r="AG4" s="2">
        <v>2</v>
      </c>
      <c r="AH4" s="2">
        <v>88</v>
      </c>
      <c r="AI4" s="2">
        <v>2</v>
      </c>
      <c r="AJ4" s="2">
        <v>93</v>
      </c>
      <c r="AK4" s="2">
        <v>0</v>
      </c>
      <c r="AL4" s="2">
        <v>97</v>
      </c>
      <c r="AM4" s="2">
        <v>2</v>
      </c>
      <c r="AN4" s="2">
        <v>0</v>
      </c>
      <c r="AO4" s="2">
        <v>0</v>
      </c>
      <c r="AP4" s="2">
        <v>83</v>
      </c>
      <c r="AQ4" s="2">
        <v>2</v>
      </c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15">
        <f t="shared" si="0"/>
        <v>44</v>
      </c>
      <c r="BI4" s="16">
        <f t="shared" si="1"/>
        <v>87.545454545454547</v>
      </c>
      <c r="BJ4" s="2">
        <v>87</v>
      </c>
      <c r="BK4" s="2">
        <v>82.2</v>
      </c>
      <c r="BL4" s="36">
        <f t="shared" si="2"/>
        <v>84.6</v>
      </c>
    </row>
    <row r="5" spans="1:64" ht="17.45" customHeight="1" x14ac:dyDescent="0.2">
      <c r="A5" s="15">
        <v>4</v>
      </c>
      <c r="B5" s="15">
        <v>2019111676</v>
      </c>
      <c r="C5" s="15" t="s">
        <v>354</v>
      </c>
      <c r="D5" s="15" t="s">
        <v>13</v>
      </c>
      <c r="E5" s="15" t="s">
        <v>351</v>
      </c>
      <c r="F5" s="15">
        <v>66</v>
      </c>
      <c r="G5" s="2">
        <v>4</v>
      </c>
      <c r="H5" s="15">
        <v>75</v>
      </c>
      <c r="I5" s="2">
        <v>3</v>
      </c>
      <c r="J5" s="2">
        <v>83</v>
      </c>
      <c r="K5" s="2">
        <v>3</v>
      </c>
      <c r="L5" s="15">
        <v>90</v>
      </c>
      <c r="M5" s="2">
        <v>0</v>
      </c>
      <c r="N5" s="15">
        <v>73</v>
      </c>
      <c r="O5" s="2">
        <v>4</v>
      </c>
      <c r="P5" s="15">
        <v>79</v>
      </c>
      <c r="Q5" s="15">
        <v>3</v>
      </c>
      <c r="R5" s="15">
        <v>98</v>
      </c>
      <c r="S5" s="15">
        <v>4</v>
      </c>
      <c r="T5" s="15">
        <v>71</v>
      </c>
      <c r="U5" s="2">
        <v>2</v>
      </c>
      <c r="V5" s="15">
        <v>90</v>
      </c>
      <c r="W5" s="2">
        <v>3</v>
      </c>
      <c r="X5" s="2">
        <v>90</v>
      </c>
      <c r="Y5" s="2">
        <v>3</v>
      </c>
      <c r="Z5" s="2">
        <v>97</v>
      </c>
      <c r="AA5" s="2">
        <v>2</v>
      </c>
      <c r="AB5" s="2">
        <v>80</v>
      </c>
      <c r="AC5" s="2">
        <v>3</v>
      </c>
      <c r="AD5" s="2">
        <v>90</v>
      </c>
      <c r="AE5" s="2">
        <v>2</v>
      </c>
      <c r="AF5" s="2">
        <v>83</v>
      </c>
      <c r="AG5" s="2">
        <v>2</v>
      </c>
      <c r="AH5" s="2">
        <v>86</v>
      </c>
      <c r="AI5" s="2">
        <v>2</v>
      </c>
      <c r="AJ5" s="2">
        <v>93</v>
      </c>
      <c r="AK5" s="2">
        <v>0</v>
      </c>
      <c r="AL5" s="2">
        <v>89</v>
      </c>
      <c r="AM5" s="2">
        <v>2</v>
      </c>
      <c r="AN5" s="2">
        <v>0</v>
      </c>
      <c r="AO5" s="2">
        <v>0</v>
      </c>
      <c r="AP5" s="2">
        <v>82</v>
      </c>
      <c r="AQ5" s="2">
        <v>2</v>
      </c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2"/>
      <c r="BH5" s="15">
        <f t="shared" si="0"/>
        <v>44</v>
      </c>
      <c r="BI5" s="16">
        <f t="shared" si="1"/>
        <v>82.61363636363636</v>
      </c>
      <c r="BJ5" s="2">
        <v>76</v>
      </c>
      <c r="BK5" s="2">
        <v>82.8</v>
      </c>
      <c r="BL5" s="36">
        <f t="shared" si="2"/>
        <v>79.400000000000006</v>
      </c>
    </row>
    <row r="6" spans="1:64" ht="17.45" customHeight="1" x14ac:dyDescent="0.2">
      <c r="A6" s="15">
        <v>5</v>
      </c>
      <c r="B6" s="15">
        <v>2019111848</v>
      </c>
      <c r="C6" s="15" t="s">
        <v>355</v>
      </c>
      <c r="D6" s="15" t="s">
        <v>13</v>
      </c>
      <c r="E6" s="15" t="s">
        <v>351</v>
      </c>
      <c r="F6" s="15">
        <v>85</v>
      </c>
      <c r="G6" s="2">
        <v>4</v>
      </c>
      <c r="H6" s="15">
        <v>68</v>
      </c>
      <c r="I6" s="2">
        <v>3</v>
      </c>
      <c r="J6" s="2">
        <v>88</v>
      </c>
      <c r="K6" s="2">
        <v>3</v>
      </c>
      <c r="L6" s="15">
        <v>90</v>
      </c>
      <c r="M6" s="2">
        <v>0</v>
      </c>
      <c r="N6" s="15">
        <v>72</v>
      </c>
      <c r="O6" s="2">
        <v>4</v>
      </c>
      <c r="P6" s="15">
        <v>72</v>
      </c>
      <c r="Q6" s="15">
        <v>3</v>
      </c>
      <c r="R6" s="15">
        <v>74</v>
      </c>
      <c r="S6" s="15">
        <v>4</v>
      </c>
      <c r="T6" s="15">
        <v>71</v>
      </c>
      <c r="U6" s="2">
        <v>2</v>
      </c>
      <c r="V6" s="15">
        <v>94</v>
      </c>
      <c r="W6" s="2">
        <v>3</v>
      </c>
      <c r="X6" s="2">
        <v>89</v>
      </c>
      <c r="Y6" s="2">
        <v>3</v>
      </c>
      <c r="Z6" s="2">
        <v>95</v>
      </c>
      <c r="AA6" s="2">
        <v>2</v>
      </c>
      <c r="AB6" s="2">
        <v>79</v>
      </c>
      <c r="AC6" s="2">
        <v>3</v>
      </c>
      <c r="AD6" s="2">
        <v>92</v>
      </c>
      <c r="AE6" s="2">
        <v>2</v>
      </c>
      <c r="AF6" s="2">
        <v>88</v>
      </c>
      <c r="AG6" s="2">
        <v>2</v>
      </c>
      <c r="AH6" s="2">
        <v>82</v>
      </c>
      <c r="AI6" s="2">
        <v>2</v>
      </c>
      <c r="AJ6" s="2">
        <v>93</v>
      </c>
      <c r="AK6" s="2">
        <v>0</v>
      </c>
      <c r="AL6" s="2">
        <v>95</v>
      </c>
      <c r="AM6" s="2">
        <v>2</v>
      </c>
      <c r="AN6" s="2">
        <v>0</v>
      </c>
      <c r="AO6" s="2">
        <v>0</v>
      </c>
      <c r="AP6" s="2">
        <v>91</v>
      </c>
      <c r="AQ6" s="2">
        <v>2</v>
      </c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5">
        <f t="shared" si="0"/>
        <v>44</v>
      </c>
      <c r="BI6" s="16">
        <f t="shared" si="1"/>
        <v>82.318181818181813</v>
      </c>
      <c r="BJ6" s="2">
        <v>77</v>
      </c>
      <c r="BK6" s="2">
        <v>71.599999999999994</v>
      </c>
      <c r="BL6" s="36">
        <f t="shared" si="2"/>
        <v>74.3</v>
      </c>
    </row>
    <row r="7" spans="1:64" ht="17.45" customHeight="1" x14ac:dyDescent="0.2">
      <c r="A7" s="15">
        <v>6</v>
      </c>
      <c r="B7" s="15">
        <v>2019112006</v>
      </c>
      <c r="C7" s="15" t="s">
        <v>356</v>
      </c>
      <c r="D7" s="15" t="s">
        <v>12</v>
      </c>
      <c r="E7" s="15" t="s">
        <v>351</v>
      </c>
      <c r="F7" s="15">
        <v>81</v>
      </c>
      <c r="G7" s="2">
        <v>4</v>
      </c>
      <c r="H7" s="15">
        <v>61</v>
      </c>
      <c r="I7" s="2">
        <v>3</v>
      </c>
      <c r="J7" s="2">
        <v>89</v>
      </c>
      <c r="K7" s="2">
        <v>3</v>
      </c>
      <c r="L7" s="15">
        <v>90</v>
      </c>
      <c r="M7" s="2">
        <v>0</v>
      </c>
      <c r="N7" s="15">
        <v>63</v>
      </c>
      <c r="O7" s="2">
        <v>4</v>
      </c>
      <c r="P7" s="15">
        <v>67</v>
      </c>
      <c r="Q7" s="15">
        <v>3</v>
      </c>
      <c r="R7" s="15">
        <v>74</v>
      </c>
      <c r="S7" s="15">
        <v>4</v>
      </c>
      <c r="T7" s="15">
        <v>71</v>
      </c>
      <c r="U7" s="2">
        <v>2</v>
      </c>
      <c r="V7" s="15">
        <v>94</v>
      </c>
      <c r="W7" s="2">
        <v>3</v>
      </c>
      <c r="X7" s="2">
        <v>79</v>
      </c>
      <c r="Y7" s="2">
        <v>3</v>
      </c>
      <c r="Z7" s="2">
        <v>98</v>
      </c>
      <c r="AA7" s="2">
        <v>2</v>
      </c>
      <c r="AB7" s="2">
        <v>72</v>
      </c>
      <c r="AC7" s="2">
        <v>3</v>
      </c>
      <c r="AD7" s="2">
        <v>90</v>
      </c>
      <c r="AE7" s="2">
        <v>2</v>
      </c>
      <c r="AF7" s="2">
        <v>79</v>
      </c>
      <c r="AG7" s="2">
        <v>2</v>
      </c>
      <c r="AH7" s="2">
        <v>71</v>
      </c>
      <c r="AI7" s="2">
        <v>2</v>
      </c>
      <c r="AJ7" s="2">
        <v>93</v>
      </c>
      <c r="AK7" s="2">
        <v>0</v>
      </c>
      <c r="AL7" s="2">
        <v>81</v>
      </c>
      <c r="AM7" s="2">
        <v>2</v>
      </c>
      <c r="AN7" s="2">
        <v>0</v>
      </c>
      <c r="AO7" s="2">
        <v>0</v>
      </c>
      <c r="AP7" s="2">
        <v>90</v>
      </c>
      <c r="AQ7" s="2">
        <v>2</v>
      </c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>
        <f t="shared" si="0"/>
        <v>44</v>
      </c>
      <c r="BI7" s="16">
        <f t="shared" si="1"/>
        <v>77.681818181818187</v>
      </c>
      <c r="BJ7" s="2">
        <v>67</v>
      </c>
      <c r="BK7" s="2">
        <v>94.2</v>
      </c>
      <c r="BL7" s="36">
        <f t="shared" si="2"/>
        <v>80.599999999999994</v>
      </c>
    </row>
    <row r="8" spans="1:64" ht="17.45" customHeight="1" x14ac:dyDescent="0.2">
      <c r="A8" s="15">
        <v>7</v>
      </c>
      <c r="B8" s="15">
        <v>2019111702</v>
      </c>
      <c r="C8" s="15" t="s">
        <v>357</v>
      </c>
      <c r="D8" s="15" t="s">
        <v>13</v>
      </c>
      <c r="E8" s="15" t="s">
        <v>351</v>
      </c>
      <c r="F8" s="15">
        <v>70</v>
      </c>
      <c r="G8" s="2">
        <v>4</v>
      </c>
      <c r="H8" s="15">
        <v>72</v>
      </c>
      <c r="I8" s="2">
        <v>3</v>
      </c>
      <c r="J8" s="2">
        <v>82</v>
      </c>
      <c r="K8" s="2">
        <v>3</v>
      </c>
      <c r="L8" s="15">
        <v>90</v>
      </c>
      <c r="M8" s="2">
        <v>0</v>
      </c>
      <c r="N8" s="15">
        <v>73</v>
      </c>
      <c r="O8" s="2">
        <v>4</v>
      </c>
      <c r="P8" s="15">
        <v>67</v>
      </c>
      <c r="Q8" s="15">
        <v>3</v>
      </c>
      <c r="R8" s="15">
        <v>70</v>
      </c>
      <c r="S8" s="15">
        <v>4</v>
      </c>
      <c r="T8" s="15">
        <v>65</v>
      </c>
      <c r="U8" s="2">
        <v>2</v>
      </c>
      <c r="V8" s="15">
        <v>91</v>
      </c>
      <c r="W8" s="2">
        <v>3</v>
      </c>
      <c r="X8" s="2">
        <v>81</v>
      </c>
      <c r="Y8" s="2">
        <v>3</v>
      </c>
      <c r="Z8" s="2">
        <v>92</v>
      </c>
      <c r="AA8" s="2">
        <v>2</v>
      </c>
      <c r="AB8" s="2">
        <v>68</v>
      </c>
      <c r="AC8" s="2">
        <v>3</v>
      </c>
      <c r="AD8" s="2">
        <v>88</v>
      </c>
      <c r="AE8" s="2">
        <v>2</v>
      </c>
      <c r="AF8" s="2">
        <v>81</v>
      </c>
      <c r="AG8" s="2">
        <v>2</v>
      </c>
      <c r="AH8" s="2">
        <v>79</v>
      </c>
      <c r="AI8" s="2">
        <v>2</v>
      </c>
      <c r="AJ8" s="2">
        <v>93</v>
      </c>
      <c r="AK8" s="2">
        <v>0</v>
      </c>
      <c r="AL8" s="2">
        <v>87</v>
      </c>
      <c r="AM8" s="2">
        <v>2</v>
      </c>
      <c r="AN8" s="2">
        <v>0</v>
      </c>
      <c r="AO8" s="2">
        <v>0</v>
      </c>
      <c r="AP8" s="2">
        <v>71</v>
      </c>
      <c r="AQ8" s="2">
        <v>2</v>
      </c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2"/>
      <c r="BH8" s="15">
        <f t="shared" si="0"/>
        <v>44</v>
      </c>
      <c r="BI8" s="16">
        <f t="shared" si="1"/>
        <v>76.38636363636364</v>
      </c>
      <c r="BJ8" s="2">
        <v>72</v>
      </c>
      <c r="BK8" s="2">
        <v>87.4</v>
      </c>
      <c r="BL8" s="36">
        <f t="shared" si="2"/>
        <v>79.7</v>
      </c>
    </row>
    <row r="9" spans="1:64" ht="17.45" customHeight="1" x14ac:dyDescent="0.2">
      <c r="A9" s="15">
        <v>8</v>
      </c>
      <c r="B9" s="15">
        <v>2019114600</v>
      </c>
      <c r="C9" s="15" t="s">
        <v>358</v>
      </c>
      <c r="D9" s="15" t="s">
        <v>13</v>
      </c>
      <c r="E9" s="15" t="s">
        <v>351</v>
      </c>
      <c r="F9" s="15">
        <v>73</v>
      </c>
      <c r="G9" s="2">
        <v>4</v>
      </c>
      <c r="H9" s="15">
        <v>75</v>
      </c>
      <c r="I9" s="2">
        <v>3</v>
      </c>
      <c r="J9" s="2">
        <v>88</v>
      </c>
      <c r="K9" s="2">
        <v>3</v>
      </c>
      <c r="L9" s="15">
        <v>90</v>
      </c>
      <c r="M9" s="2">
        <v>0</v>
      </c>
      <c r="N9" s="15">
        <v>65</v>
      </c>
      <c r="O9" s="2">
        <v>4</v>
      </c>
      <c r="P9" s="15">
        <v>66</v>
      </c>
      <c r="Q9" s="15">
        <v>3</v>
      </c>
      <c r="R9" s="15">
        <v>70</v>
      </c>
      <c r="S9" s="15">
        <v>4</v>
      </c>
      <c r="T9" s="15">
        <v>60</v>
      </c>
      <c r="U9" s="2">
        <v>2</v>
      </c>
      <c r="V9" s="15">
        <v>94</v>
      </c>
      <c r="W9" s="2">
        <v>3</v>
      </c>
      <c r="X9" s="2">
        <v>71</v>
      </c>
      <c r="Y9" s="2">
        <v>3</v>
      </c>
      <c r="Z9" s="2">
        <v>95</v>
      </c>
      <c r="AA9" s="2">
        <v>2</v>
      </c>
      <c r="AB9" s="2">
        <v>67</v>
      </c>
      <c r="AC9" s="2">
        <v>3</v>
      </c>
      <c r="AD9" s="2">
        <v>87</v>
      </c>
      <c r="AE9" s="2">
        <v>2</v>
      </c>
      <c r="AF9" s="2">
        <v>85</v>
      </c>
      <c r="AG9" s="2">
        <v>2</v>
      </c>
      <c r="AH9" s="2">
        <v>75</v>
      </c>
      <c r="AI9" s="2">
        <v>2</v>
      </c>
      <c r="AJ9" s="2">
        <v>93</v>
      </c>
      <c r="AK9" s="2">
        <v>0</v>
      </c>
      <c r="AL9" s="2">
        <v>91</v>
      </c>
      <c r="AM9" s="2">
        <v>2</v>
      </c>
      <c r="AN9" s="2">
        <v>0</v>
      </c>
      <c r="AO9" s="2">
        <v>0</v>
      </c>
      <c r="AP9" s="2">
        <v>69</v>
      </c>
      <c r="AQ9" s="2">
        <v>2</v>
      </c>
      <c r="AR9" s="15">
        <v>78</v>
      </c>
      <c r="AS9" s="15">
        <v>2</v>
      </c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15">
        <f t="shared" si="0"/>
        <v>46</v>
      </c>
      <c r="BI9" s="16">
        <f t="shared" si="1"/>
        <v>75.978260869565219</v>
      </c>
      <c r="BJ9" s="2">
        <v>69</v>
      </c>
      <c r="BK9" s="2">
        <v>93</v>
      </c>
      <c r="BL9" s="36">
        <f t="shared" si="2"/>
        <v>81</v>
      </c>
    </row>
    <row r="10" spans="1:64" ht="17.45" customHeight="1" x14ac:dyDescent="0.2">
      <c r="A10" s="15">
        <v>9</v>
      </c>
      <c r="B10" s="15">
        <v>2019111891</v>
      </c>
      <c r="C10" s="15" t="s">
        <v>359</v>
      </c>
      <c r="D10" s="15" t="s">
        <v>13</v>
      </c>
      <c r="E10" s="15" t="s">
        <v>351</v>
      </c>
      <c r="F10" s="15">
        <v>78</v>
      </c>
      <c r="G10" s="2">
        <v>4</v>
      </c>
      <c r="H10" s="15">
        <v>73</v>
      </c>
      <c r="I10" s="2">
        <v>3</v>
      </c>
      <c r="J10" s="2">
        <v>81</v>
      </c>
      <c r="K10" s="2">
        <v>3</v>
      </c>
      <c r="L10" s="15">
        <v>90</v>
      </c>
      <c r="M10" s="2">
        <v>0</v>
      </c>
      <c r="N10" s="15">
        <v>67</v>
      </c>
      <c r="O10" s="2">
        <v>4</v>
      </c>
      <c r="P10" s="15">
        <v>62</v>
      </c>
      <c r="Q10" s="15">
        <v>3</v>
      </c>
      <c r="R10" s="15">
        <v>70</v>
      </c>
      <c r="S10" s="15">
        <v>4</v>
      </c>
      <c r="T10" s="15">
        <v>68</v>
      </c>
      <c r="U10" s="2">
        <v>2</v>
      </c>
      <c r="V10" s="15">
        <v>86</v>
      </c>
      <c r="W10" s="2">
        <v>3</v>
      </c>
      <c r="X10" s="2">
        <v>73</v>
      </c>
      <c r="Y10" s="2">
        <v>3</v>
      </c>
      <c r="Z10" s="2">
        <v>92</v>
      </c>
      <c r="AA10" s="2">
        <v>2</v>
      </c>
      <c r="AB10" s="2">
        <v>70</v>
      </c>
      <c r="AC10" s="2">
        <v>3</v>
      </c>
      <c r="AD10" s="2">
        <v>86</v>
      </c>
      <c r="AE10" s="2">
        <v>2</v>
      </c>
      <c r="AF10" s="2">
        <v>79</v>
      </c>
      <c r="AG10" s="2">
        <v>2</v>
      </c>
      <c r="AH10" s="2">
        <v>79</v>
      </c>
      <c r="AI10" s="2">
        <v>2</v>
      </c>
      <c r="AJ10" s="2">
        <v>93</v>
      </c>
      <c r="AK10" s="2">
        <v>0</v>
      </c>
      <c r="AL10" s="2">
        <v>80</v>
      </c>
      <c r="AM10" s="2">
        <v>2</v>
      </c>
      <c r="AN10" s="2">
        <v>0</v>
      </c>
      <c r="AO10" s="2">
        <v>0</v>
      </c>
      <c r="AP10" s="2">
        <v>72</v>
      </c>
      <c r="AQ10" s="2">
        <v>2</v>
      </c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15">
        <f t="shared" si="0"/>
        <v>44</v>
      </c>
      <c r="BI10" s="16">
        <f t="shared" si="1"/>
        <v>75.159090909090907</v>
      </c>
      <c r="BJ10" s="2">
        <v>76</v>
      </c>
      <c r="BK10" s="2">
        <v>91.6</v>
      </c>
      <c r="BL10" s="36">
        <f t="shared" si="2"/>
        <v>83.8</v>
      </c>
    </row>
    <row r="11" spans="1:64" ht="17.45" customHeight="1" x14ac:dyDescent="0.2">
      <c r="A11" s="15">
        <v>10</v>
      </c>
      <c r="B11" s="15">
        <v>2019114492</v>
      </c>
      <c r="C11" s="15" t="s">
        <v>360</v>
      </c>
      <c r="D11" s="15" t="s">
        <v>13</v>
      </c>
      <c r="E11" s="15" t="s">
        <v>351</v>
      </c>
      <c r="F11" s="15">
        <v>63</v>
      </c>
      <c r="G11" s="2">
        <v>4</v>
      </c>
      <c r="H11" s="15">
        <v>70</v>
      </c>
      <c r="I11" s="2">
        <v>3</v>
      </c>
      <c r="J11" s="2">
        <v>89</v>
      </c>
      <c r="K11" s="2">
        <v>3</v>
      </c>
      <c r="L11" s="15">
        <v>90</v>
      </c>
      <c r="M11" s="2">
        <v>0</v>
      </c>
      <c r="N11" s="15">
        <v>68</v>
      </c>
      <c r="O11" s="2">
        <v>4</v>
      </c>
      <c r="P11" s="15">
        <v>64</v>
      </c>
      <c r="Q11" s="15">
        <v>3</v>
      </c>
      <c r="R11" s="15">
        <v>61</v>
      </c>
      <c r="S11" s="15">
        <v>4</v>
      </c>
      <c r="T11" s="15">
        <v>65</v>
      </c>
      <c r="U11" s="2">
        <v>2</v>
      </c>
      <c r="V11" s="15">
        <v>92</v>
      </c>
      <c r="W11" s="2">
        <v>3</v>
      </c>
      <c r="X11" s="2">
        <v>80</v>
      </c>
      <c r="Y11" s="2">
        <v>3</v>
      </c>
      <c r="Z11" s="2">
        <v>86</v>
      </c>
      <c r="AA11" s="2">
        <v>2</v>
      </c>
      <c r="AB11" s="2">
        <v>73</v>
      </c>
      <c r="AC11" s="2">
        <v>3</v>
      </c>
      <c r="AD11" s="2">
        <v>79</v>
      </c>
      <c r="AE11" s="2">
        <v>2</v>
      </c>
      <c r="AF11" s="2">
        <v>83</v>
      </c>
      <c r="AG11" s="2">
        <v>2</v>
      </c>
      <c r="AH11" s="2">
        <v>75</v>
      </c>
      <c r="AI11" s="2">
        <v>2</v>
      </c>
      <c r="AJ11" s="2">
        <v>93</v>
      </c>
      <c r="AK11" s="2">
        <v>0</v>
      </c>
      <c r="AL11" s="2">
        <v>93</v>
      </c>
      <c r="AM11" s="2">
        <v>2</v>
      </c>
      <c r="AN11" s="2">
        <v>0</v>
      </c>
      <c r="AO11" s="2">
        <v>0</v>
      </c>
      <c r="AP11" s="2">
        <v>69</v>
      </c>
      <c r="AQ11" s="2">
        <v>2</v>
      </c>
      <c r="AR11" s="15">
        <v>72</v>
      </c>
      <c r="AS11" s="15">
        <v>4</v>
      </c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17"/>
      <c r="BE11" s="17"/>
      <c r="BF11" s="4"/>
      <c r="BG11" s="4"/>
      <c r="BH11" s="15">
        <f t="shared" si="0"/>
        <v>48</v>
      </c>
      <c r="BI11" s="16">
        <f t="shared" si="1"/>
        <v>74.166666666666671</v>
      </c>
      <c r="BJ11" s="2">
        <v>83</v>
      </c>
      <c r="BK11" s="2">
        <v>98.5</v>
      </c>
      <c r="BL11" s="36">
        <f t="shared" si="2"/>
        <v>90.75</v>
      </c>
    </row>
    <row r="12" spans="1:64" ht="17.45" customHeight="1" x14ac:dyDescent="0.2">
      <c r="A12" s="15">
        <v>11</v>
      </c>
      <c r="B12" s="15">
        <v>2019112005</v>
      </c>
      <c r="C12" s="15" t="s">
        <v>362</v>
      </c>
      <c r="D12" s="15" t="s">
        <v>13</v>
      </c>
      <c r="E12" s="15" t="s">
        <v>351</v>
      </c>
      <c r="F12" s="15">
        <v>61</v>
      </c>
      <c r="G12" s="2">
        <v>4</v>
      </c>
      <c r="H12" s="15">
        <v>67</v>
      </c>
      <c r="I12" s="2">
        <v>3</v>
      </c>
      <c r="J12" s="2">
        <v>93</v>
      </c>
      <c r="K12" s="2">
        <v>3</v>
      </c>
      <c r="L12" s="15">
        <v>90</v>
      </c>
      <c r="M12" s="2">
        <v>0</v>
      </c>
      <c r="N12" s="15">
        <v>69</v>
      </c>
      <c r="O12" s="2">
        <v>4</v>
      </c>
      <c r="P12" s="4">
        <v>50</v>
      </c>
      <c r="Q12" s="15">
        <v>3</v>
      </c>
      <c r="R12" s="15">
        <v>67</v>
      </c>
      <c r="S12" s="15">
        <v>4</v>
      </c>
      <c r="T12" s="15">
        <v>65</v>
      </c>
      <c r="U12" s="2">
        <v>2</v>
      </c>
      <c r="V12" s="15">
        <v>90</v>
      </c>
      <c r="W12" s="2">
        <v>3</v>
      </c>
      <c r="X12" s="2">
        <v>83</v>
      </c>
      <c r="Y12" s="2">
        <v>3</v>
      </c>
      <c r="Z12" s="2">
        <v>94</v>
      </c>
      <c r="AA12" s="2">
        <v>2</v>
      </c>
      <c r="AB12" s="2">
        <v>79</v>
      </c>
      <c r="AC12" s="2">
        <v>3</v>
      </c>
      <c r="AD12" s="2">
        <v>82</v>
      </c>
      <c r="AE12" s="2">
        <v>2</v>
      </c>
      <c r="AF12" s="2">
        <v>76</v>
      </c>
      <c r="AG12" s="2">
        <v>2</v>
      </c>
      <c r="AH12" s="2">
        <v>72</v>
      </c>
      <c r="AI12" s="2">
        <v>2</v>
      </c>
      <c r="AJ12" s="2">
        <v>93</v>
      </c>
      <c r="AK12" s="2">
        <v>0</v>
      </c>
      <c r="AL12" s="2">
        <v>92</v>
      </c>
      <c r="AM12" s="2">
        <v>2</v>
      </c>
      <c r="AN12" s="2">
        <v>0</v>
      </c>
      <c r="AO12" s="2">
        <v>0</v>
      </c>
      <c r="AP12" s="2">
        <v>63</v>
      </c>
      <c r="AQ12" s="2">
        <v>2</v>
      </c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15">
        <f t="shared" si="0"/>
        <v>44</v>
      </c>
      <c r="BI12" s="16">
        <f t="shared" si="1"/>
        <v>74.13636363636364</v>
      </c>
      <c r="BJ12" s="2">
        <v>76</v>
      </c>
      <c r="BK12" s="2">
        <v>92.6</v>
      </c>
      <c r="BL12" s="36">
        <f t="shared" si="2"/>
        <v>84.3</v>
      </c>
    </row>
    <row r="13" spans="1:64" ht="17.45" customHeight="1" x14ac:dyDescent="0.2">
      <c r="A13" s="15">
        <v>12</v>
      </c>
      <c r="B13" s="15">
        <v>2019111700</v>
      </c>
      <c r="C13" s="15" t="s">
        <v>361</v>
      </c>
      <c r="D13" s="15" t="s">
        <v>13</v>
      </c>
      <c r="E13" s="15" t="s">
        <v>351</v>
      </c>
      <c r="F13" s="15">
        <v>70</v>
      </c>
      <c r="G13" s="2">
        <v>4</v>
      </c>
      <c r="H13" s="15">
        <v>66</v>
      </c>
      <c r="I13" s="2">
        <v>3</v>
      </c>
      <c r="J13" s="2">
        <v>85</v>
      </c>
      <c r="K13" s="2">
        <v>3</v>
      </c>
      <c r="L13" s="15">
        <v>90</v>
      </c>
      <c r="M13" s="2">
        <v>0</v>
      </c>
      <c r="N13" s="15">
        <v>62</v>
      </c>
      <c r="O13" s="2">
        <v>4</v>
      </c>
      <c r="P13" s="15">
        <v>61</v>
      </c>
      <c r="Q13" s="15">
        <v>3</v>
      </c>
      <c r="R13" s="15">
        <v>73</v>
      </c>
      <c r="S13" s="15">
        <v>4</v>
      </c>
      <c r="T13" s="15">
        <v>64</v>
      </c>
      <c r="U13" s="2">
        <v>2</v>
      </c>
      <c r="V13" s="15">
        <v>83</v>
      </c>
      <c r="W13" s="2">
        <v>3</v>
      </c>
      <c r="X13" s="2">
        <v>85</v>
      </c>
      <c r="Y13" s="2">
        <v>3</v>
      </c>
      <c r="Z13" s="2">
        <v>89</v>
      </c>
      <c r="AA13" s="2">
        <v>2</v>
      </c>
      <c r="AB13" s="2">
        <v>69</v>
      </c>
      <c r="AC13" s="2">
        <v>3</v>
      </c>
      <c r="AD13" s="2">
        <v>90</v>
      </c>
      <c r="AE13" s="2">
        <v>2</v>
      </c>
      <c r="AF13" s="2">
        <v>77</v>
      </c>
      <c r="AG13" s="2">
        <v>2</v>
      </c>
      <c r="AH13" s="2">
        <v>75</v>
      </c>
      <c r="AI13" s="2">
        <v>2</v>
      </c>
      <c r="AJ13" s="2">
        <v>93</v>
      </c>
      <c r="AK13" s="2">
        <v>0</v>
      </c>
      <c r="AL13" s="2">
        <v>88</v>
      </c>
      <c r="AM13" s="2">
        <v>2</v>
      </c>
      <c r="AN13" s="2">
        <v>91</v>
      </c>
      <c r="AO13" s="2">
        <v>2</v>
      </c>
      <c r="AP13" s="2">
        <v>0</v>
      </c>
      <c r="AQ13" s="2">
        <v>0</v>
      </c>
      <c r="AR13" s="4">
        <v>49</v>
      </c>
      <c r="AS13" s="15">
        <v>3</v>
      </c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2"/>
      <c r="BH13" s="15">
        <f t="shared" si="0"/>
        <v>47</v>
      </c>
      <c r="BI13" s="16">
        <f t="shared" si="1"/>
        <v>73.659574468085111</v>
      </c>
      <c r="BJ13" s="2">
        <v>60</v>
      </c>
      <c r="BK13" s="2">
        <v>98</v>
      </c>
      <c r="BL13" s="36">
        <f t="shared" si="2"/>
        <v>79</v>
      </c>
    </row>
    <row r="14" spans="1:64" ht="17.45" customHeight="1" x14ac:dyDescent="0.2">
      <c r="A14" s="15">
        <v>13</v>
      </c>
      <c r="B14" s="15">
        <v>2019111875</v>
      </c>
      <c r="C14" s="15" t="s">
        <v>363</v>
      </c>
      <c r="D14" s="15" t="s">
        <v>13</v>
      </c>
      <c r="E14" s="15" t="s">
        <v>351</v>
      </c>
      <c r="F14" s="15">
        <v>70</v>
      </c>
      <c r="G14" s="2">
        <v>4</v>
      </c>
      <c r="H14" s="15">
        <v>66</v>
      </c>
      <c r="I14" s="2">
        <v>3</v>
      </c>
      <c r="J14" s="2">
        <v>89</v>
      </c>
      <c r="K14" s="2">
        <v>3</v>
      </c>
      <c r="L14" s="15">
        <v>90</v>
      </c>
      <c r="M14" s="2">
        <v>0</v>
      </c>
      <c r="N14" s="15">
        <v>65</v>
      </c>
      <c r="O14" s="2">
        <v>4</v>
      </c>
      <c r="P14" s="4">
        <v>58</v>
      </c>
      <c r="Q14" s="15">
        <v>3</v>
      </c>
      <c r="R14" s="15">
        <v>64</v>
      </c>
      <c r="S14" s="15">
        <v>4</v>
      </c>
      <c r="T14" s="15">
        <v>64</v>
      </c>
      <c r="U14" s="2">
        <v>2</v>
      </c>
      <c r="V14" s="15">
        <v>79</v>
      </c>
      <c r="W14" s="2">
        <v>3</v>
      </c>
      <c r="X14" s="2">
        <v>62</v>
      </c>
      <c r="Y14" s="2">
        <v>3</v>
      </c>
      <c r="Z14" s="2">
        <v>90</v>
      </c>
      <c r="AA14" s="2">
        <v>2</v>
      </c>
      <c r="AB14" s="2">
        <v>79</v>
      </c>
      <c r="AC14" s="2">
        <v>3</v>
      </c>
      <c r="AD14" s="2">
        <v>73</v>
      </c>
      <c r="AE14" s="2">
        <v>2</v>
      </c>
      <c r="AF14" s="2">
        <v>69</v>
      </c>
      <c r="AG14" s="2">
        <v>2</v>
      </c>
      <c r="AH14" s="2">
        <v>79</v>
      </c>
      <c r="AI14" s="2">
        <v>2</v>
      </c>
      <c r="AJ14" s="2">
        <v>93</v>
      </c>
      <c r="AK14" s="2">
        <v>0</v>
      </c>
      <c r="AL14" s="2">
        <v>90</v>
      </c>
      <c r="AM14" s="2">
        <v>2</v>
      </c>
      <c r="AN14" s="2">
        <v>0</v>
      </c>
      <c r="AO14" s="2">
        <v>0</v>
      </c>
      <c r="AP14" s="2">
        <v>73</v>
      </c>
      <c r="AQ14" s="2">
        <v>2</v>
      </c>
      <c r="AR14" s="4">
        <v>57</v>
      </c>
      <c r="AS14" s="15">
        <v>3</v>
      </c>
      <c r="AT14" s="4">
        <v>42</v>
      </c>
      <c r="AU14" s="2">
        <v>3</v>
      </c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15">
        <f t="shared" si="0"/>
        <v>50</v>
      </c>
      <c r="BI14" s="16">
        <f t="shared" si="1"/>
        <v>69.36</v>
      </c>
      <c r="BJ14" s="2">
        <v>72</v>
      </c>
      <c r="BK14" s="2">
        <v>91.2</v>
      </c>
      <c r="BL14" s="36">
        <f t="shared" si="2"/>
        <v>81.599999999999994</v>
      </c>
    </row>
    <row r="15" spans="1:64" ht="17.45" customHeight="1" x14ac:dyDescent="0.2">
      <c r="A15" s="15">
        <v>14</v>
      </c>
      <c r="B15" s="15">
        <v>2019111921</v>
      </c>
      <c r="C15" s="15" t="s">
        <v>364</v>
      </c>
      <c r="D15" s="15" t="s">
        <v>13</v>
      </c>
      <c r="E15" s="15" t="s">
        <v>351</v>
      </c>
      <c r="F15" s="4">
        <v>56</v>
      </c>
      <c r="G15" s="2">
        <v>4</v>
      </c>
      <c r="H15" s="4">
        <v>58</v>
      </c>
      <c r="I15" s="2">
        <v>3</v>
      </c>
      <c r="J15" s="2">
        <v>86</v>
      </c>
      <c r="K15" s="2">
        <v>3</v>
      </c>
      <c r="L15" s="15">
        <v>90</v>
      </c>
      <c r="M15" s="2">
        <v>0</v>
      </c>
      <c r="N15" s="15">
        <v>62</v>
      </c>
      <c r="O15" s="2">
        <v>4</v>
      </c>
      <c r="P15" s="4">
        <v>58</v>
      </c>
      <c r="Q15" s="15">
        <v>3</v>
      </c>
      <c r="R15" s="15">
        <v>61</v>
      </c>
      <c r="S15" s="15">
        <v>4</v>
      </c>
      <c r="T15" s="15">
        <v>70</v>
      </c>
      <c r="U15" s="2">
        <v>2</v>
      </c>
      <c r="V15" s="15">
        <v>79</v>
      </c>
      <c r="W15" s="2">
        <v>3</v>
      </c>
      <c r="X15" s="2">
        <v>63</v>
      </c>
      <c r="Y15" s="2">
        <v>3</v>
      </c>
      <c r="Z15" s="2">
        <v>82</v>
      </c>
      <c r="AA15" s="2">
        <v>2</v>
      </c>
      <c r="AB15" s="2">
        <v>76</v>
      </c>
      <c r="AC15" s="2">
        <v>3</v>
      </c>
      <c r="AD15" s="2">
        <v>83</v>
      </c>
      <c r="AE15" s="2">
        <v>2</v>
      </c>
      <c r="AF15" s="2">
        <v>76</v>
      </c>
      <c r="AG15" s="2">
        <v>2</v>
      </c>
      <c r="AH15" s="2">
        <v>78</v>
      </c>
      <c r="AI15" s="2">
        <v>2</v>
      </c>
      <c r="AJ15" s="2">
        <v>93</v>
      </c>
      <c r="AK15" s="2">
        <v>0</v>
      </c>
      <c r="AL15" s="2">
        <v>86</v>
      </c>
      <c r="AM15" s="2">
        <v>2</v>
      </c>
      <c r="AN15" s="2">
        <v>0</v>
      </c>
      <c r="AO15" s="2">
        <v>0</v>
      </c>
      <c r="AP15" s="2">
        <v>77</v>
      </c>
      <c r="AQ15" s="2">
        <v>2</v>
      </c>
      <c r="AR15" s="4">
        <v>50</v>
      </c>
      <c r="AS15" s="15">
        <v>3</v>
      </c>
      <c r="AT15" s="4">
        <v>58</v>
      </c>
      <c r="AU15" s="2">
        <v>3</v>
      </c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17"/>
      <c r="BG15" s="17"/>
      <c r="BH15" s="15">
        <f t="shared" si="0"/>
        <v>50</v>
      </c>
      <c r="BI15" s="16">
        <f t="shared" si="1"/>
        <v>68.08</v>
      </c>
      <c r="BJ15" s="2">
        <v>82</v>
      </c>
      <c r="BK15" s="2">
        <v>65.599999999999994</v>
      </c>
      <c r="BL15" s="36">
        <f t="shared" si="2"/>
        <v>73.8</v>
      </c>
    </row>
    <row r="16" spans="1:64" ht="17.45" customHeight="1" x14ac:dyDescent="0.2">
      <c r="A16" s="15">
        <v>15</v>
      </c>
      <c r="B16" s="15">
        <v>2019111917</v>
      </c>
      <c r="C16" s="15" t="s">
        <v>365</v>
      </c>
      <c r="D16" s="15" t="s">
        <v>13</v>
      </c>
      <c r="E16" s="15" t="s">
        <v>351</v>
      </c>
      <c r="F16" s="15">
        <v>62</v>
      </c>
      <c r="G16" s="2">
        <v>4</v>
      </c>
      <c r="H16" s="15">
        <v>64</v>
      </c>
      <c r="I16" s="2">
        <v>3</v>
      </c>
      <c r="J16" s="2">
        <v>83</v>
      </c>
      <c r="K16" s="2">
        <v>3</v>
      </c>
      <c r="L16" s="15">
        <v>90</v>
      </c>
      <c r="M16" s="2">
        <v>0</v>
      </c>
      <c r="N16" s="15">
        <v>60</v>
      </c>
      <c r="O16" s="2">
        <v>4</v>
      </c>
      <c r="P16" s="4">
        <v>41</v>
      </c>
      <c r="Q16" s="15">
        <v>3</v>
      </c>
      <c r="R16" s="15">
        <v>61</v>
      </c>
      <c r="S16" s="15">
        <v>4</v>
      </c>
      <c r="T16" s="15">
        <v>76</v>
      </c>
      <c r="U16" s="2">
        <v>2</v>
      </c>
      <c r="V16" s="15">
        <v>87</v>
      </c>
      <c r="W16" s="2">
        <v>3</v>
      </c>
      <c r="X16" s="2">
        <v>72</v>
      </c>
      <c r="Y16" s="2">
        <v>3</v>
      </c>
      <c r="Z16" s="2">
        <v>91</v>
      </c>
      <c r="AA16" s="2">
        <v>2</v>
      </c>
      <c r="AB16" s="2">
        <v>67</v>
      </c>
      <c r="AC16" s="2">
        <v>3</v>
      </c>
      <c r="AD16" s="2">
        <v>72</v>
      </c>
      <c r="AE16" s="2">
        <v>2</v>
      </c>
      <c r="AF16" s="2">
        <v>77</v>
      </c>
      <c r="AG16" s="2">
        <v>2</v>
      </c>
      <c r="AH16" s="2">
        <v>67</v>
      </c>
      <c r="AI16" s="2">
        <v>2</v>
      </c>
      <c r="AJ16" s="2">
        <v>93</v>
      </c>
      <c r="AK16" s="2">
        <v>0</v>
      </c>
      <c r="AL16" s="2">
        <v>86</v>
      </c>
      <c r="AM16" s="2">
        <v>2</v>
      </c>
      <c r="AN16" s="2">
        <v>0</v>
      </c>
      <c r="AO16" s="2">
        <v>0</v>
      </c>
      <c r="AP16" s="2">
        <v>73</v>
      </c>
      <c r="AQ16" s="2">
        <v>2</v>
      </c>
      <c r="AR16" s="4">
        <v>41</v>
      </c>
      <c r="AS16" s="2">
        <v>3</v>
      </c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15">
        <f t="shared" si="0"/>
        <v>47</v>
      </c>
      <c r="BI16" s="16">
        <f t="shared" si="1"/>
        <v>67.680851063829792</v>
      </c>
      <c r="BJ16" s="2">
        <v>81</v>
      </c>
      <c r="BK16" s="2">
        <v>86.2</v>
      </c>
      <c r="BL16" s="36">
        <f t="shared" si="2"/>
        <v>83.6</v>
      </c>
    </row>
    <row r="17" spans="1:64" ht="17.45" customHeight="1" x14ac:dyDescent="0.2">
      <c r="A17" s="15">
        <v>16</v>
      </c>
      <c r="B17" s="15">
        <v>2019111817</v>
      </c>
      <c r="C17" s="15" t="s">
        <v>366</v>
      </c>
      <c r="D17" s="15" t="s">
        <v>13</v>
      </c>
      <c r="E17" s="15" t="s">
        <v>351</v>
      </c>
      <c r="F17" s="15">
        <v>60</v>
      </c>
      <c r="G17" s="2">
        <v>4</v>
      </c>
      <c r="H17" s="15">
        <v>74</v>
      </c>
      <c r="I17" s="2">
        <v>3</v>
      </c>
      <c r="J17" s="2">
        <v>90</v>
      </c>
      <c r="K17" s="2">
        <v>3</v>
      </c>
      <c r="L17" s="15">
        <v>90</v>
      </c>
      <c r="M17" s="2">
        <v>0</v>
      </c>
      <c r="N17" s="4">
        <v>56</v>
      </c>
      <c r="O17" s="2">
        <v>4</v>
      </c>
      <c r="P17" s="4">
        <v>52</v>
      </c>
      <c r="Q17" s="15">
        <v>3</v>
      </c>
      <c r="R17" s="15">
        <v>61</v>
      </c>
      <c r="S17" s="15">
        <v>4</v>
      </c>
      <c r="T17" s="4">
        <v>43</v>
      </c>
      <c r="U17" s="2">
        <v>2</v>
      </c>
      <c r="V17" s="15">
        <v>89</v>
      </c>
      <c r="W17" s="2">
        <v>3</v>
      </c>
      <c r="X17" s="2">
        <v>89</v>
      </c>
      <c r="Y17" s="2">
        <v>3</v>
      </c>
      <c r="Z17" s="2">
        <v>95</v>
      </c>
      <c r="AA17" s="2">
        <v>2</v>
      </c>
      <c r="AB17" s="2">
        <v>81</v>
      </c>
      <c r="AC17" s="2">
        <v>3</v>
      </c>
      <c r="AD17" s="2">
        <v>86</v>
      </c>
      <c r="AE17" s="2">
        <v>2</v>
      </c>
      <c r="AF17" s="2">
        <v>75</v>
      </c>
      <c r="AG17" s="2">
        <v>2</v>
      </c>
      <c r="AH17" s="2">
        <v>83</v>
      </c>
      <c r="AI17" s="2">
        <v>2</v>
      </c>
      <c r="AJ17" s="2">
        <v>93</v>
      </c>
      <c r="AK17" s="2">
        <v>0</v>
      </c>
      <c r="AL17" s="2">
        <v>94</v>
      </c>
      <c r="AM17" s="2">
        <v>2</v>
      </c>
      <c r="AN17" s="2">
        <v>0</v>
      </c>
      <c r="AO17" s="2">
        <v>0</v>
      </c>
      <c r="AP17" s="2">
        <v>76</v>
      </c>
      <c r="AQ17" s="2">
        <v>2</v>
      </c>
      <c r="AR17" s="4">
        <v>32</v>
      </c>
      <c r="AS17" s="15">
        <v>3</v>
      </c>
      <c r="AT17" s="4">
        <v>51</v>
      </c>
      <c r="AU17" s="15">
        <v>3</v>
      </c>
      <c r="AV17" s="4">
        <v>47</v>
      </c>
      <c r="AW17" s="15">
        <v>3</v>
      </c>
      <c r="AX17" s="4">
        <v>56</v>
      </c>
      <c r="AY17" s="2">
        <v>4</v>
      </c>
      <c r="AZ17" s="4"/>
      <c r="BA17" s="4"/>
      <c r="BB17" s="4"/>
      <c r="BC17" s="4"/>
      <c r="BD17" s="4"/>
      <c r="BE17" s="4"/>
      <c r="BF17" s="4"/>
      <c r="BG17" s="4"/>
      <c r="BH17" s="15">
        <f t="shared" si="0"/>
        <v>57</v>
      </c>
      <c r="BI17" s="16">
        <f t="shared" si="1"/>
        <v>67.561403508771932</v>
      </c>
      <c r="BJ17" s="2">
        <v>73</v>
      </c>
      <c r="BK17" s="2">
        <v>92.7</v>
      </c>
      <c r="BL17" s="36">
        <f t="shared" si="2"/>
        <v>82.85</v>
      </c>
    </row>
    <row r="18" spans="1:64" ht="17.45" customHeight="1" x14ac:dyDescent="0.2">
      <c r="A18" s="15">
        <v>17</v>
      </c>
      <c r="B18" s="15">
        <v>2019111718</v>
      </c>
      <c r="C18" s="15" t="s">
        <v>367</v>
      </c>
      <c r="D18" s="15" t="s">
        <v>13</v>
      </c>
      <c r="E18" s="15" t="s">
        <v>351</v>
      </c>
      <c r="F18" s="15">
        <v>73</v>
      </c>
      <c r="G18" s="2">
        <v>4</v>
      </c>
      <c r="H18" s="15">
        <v>71</v>
      </c>
      <c r="I18" s="2">
        <v>3</v>
      </c>
      <c r="J18" s="2">
        <v>89</v>
      </c>
      <c r="K18" s="2">
        <v>3</v>
      </c>
      <c r="L18" s="15">
        <v>90</v>
      </c>
      <c r="M18" s="2">
        <v>0</v>
      </c>
      <c r="N18" s="15">
        <v>62</v>
      </c>
      <c r="O18" s="2">
        <v>4</v>
      </c>
      <c r="P18" s="4">
        <v>58</v>
      </c>
      <c r="Q18" s="15">
        <v>3</v>
      </c>
      <c r="R18" s="15">
        <v>70</v>
      </c>
      <c r="S18" s="15">
        <v>4</v>
      </c>
      <c r="T18" s="15">
        <v>60</v>
      </c>
      <c r="U18" s="2">
        <v>2</v>
      </c>
      <c r="V18" s="15">
        <v>81</v>
      </c>
      <c r="W18" s="2">
        <v>3</v>
      </c>
      <c r="X18" s="2">
        <v>74</v>
      </c>
      <c r="Y18" s="2">
        <v>3</v>
      </c>
      <c r="Z18" s="2">
        <v>86</v>
      </c>
      <c r="AA18" s="2">
        <v>2</v>
      </c>
      <c r="AB18" s="2">
        <v>63</v>
      </c>
      <c r="AC18" s="2">
        <v>3</v>
      </c>
      <c r="AD18" s="2">
        <v>74</v>
      </c>
      <c r="AE18" s="2">
        <v>2</v>
      </c>
      <c r="AF18" s="2">
        <v>77</v>
      </c>
      <c r="AG18" s="2">
        <v>2</v>
      </c>
      <c r="AH18" s="2">
        <v>77</v>
      </c>
      <c r="AI18" s="2">
        <v>2</v>
      </c>
      <c r="AJ18" s="2">
        <v>93</v>
      </c>
      <c r="AK18" s="2">
        <v>0</v>
      </c>
      <c r="AL18" s="2">
        <v>88</v>
      </c>
      <c r="AM18" s="2">
        <v>2</v>
      </c>
      <c r="AN18" s="2">
        <v>0</v>
      </c>
      <c r="AO18" s="2">
        <v>0</v>
      </c>
      <c r="AP18" s="2">
        <v>67</v>
      </c>
      <c r="AQ18" s="2">
        <v>2</v>
      </c>
      <c r="AR18" s="4">
        <v>38</v>
      </c>
      <c r="AS18" s="15">
        <v>3</v>
      </c>
      <c r="AT18" s="4">
        <v>32</v>
      </c>
      <c r="AU18" s="2">
        <v>4</v>
      </c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2"/>
      <c r="BH18" s="15">
        <f t="shared" si="0"/>
        <v>51</v>
      </c>
      <c r="BI18" s="16">
        <f t="shared" si="1"/>
        <v>67.215686274509807</v>
      </c>
      <c r="BJ18" s="2">
        <v>73</v>
      </c>
      <c r="BK18" s="2">
        <v>75.2</v>
      </c>
      <c r="BL18" s="36">
        <f t="shared" si="2"/>
        <v>74.099999999999994</v>
      </c>
    </row>
    <row r="19" spans="1:64" ht="17.25" customHeight="1" x14ac:dyDescent="0.2">
      <c r="A19" s="15">
        <v>18</v>
      </c>
      <c r="B19" s="15">
        <v>2019111963</v>
      </c>
      <c r="C19" s="15" t="s">
        <v>368</v>
      </c>
      <c r="D19" s="15" t="s">
        <v>13</v>
      </c>
      <c r="E19" s="15" t="s">
        <v>351</v>
      </c>
      <c r="F19" s="4">
        <v>36</v>
      </c>
      <c r="G19" s="2">
        <v>4</v>
      </c>
      <c r="H19" s="15">
        <v>70</v>
      </c>
      <c r="I19" s="2">
        <v>3</v>
      </c>
      <c r="J19" s="2">
        <v>86</v>
      </c>
      <c r="K19" s="2">
        <v>3</v>
      </c>
      <c r="L19" s="15">
        <v>90</v>
      </c>
      <c r="M19" s="2">
        <v>0</v>
      </c>
      <c r="N19" s="15">
        <v>68</v>
      </c>
      <c r="O19" s="2">
        <v>4</v>
      </c>
      <c r="P19" s="4">
        <v>49</v>
      </c>
      <c r="Q19" s="15">
        <v>3</v>
      </c>
      <c r="R19" s="15">
        <v>78</v>
      </c>
      <c r="S19" s="15">
        <v>4</v>
      </c>
      <c r="T19" s="15">
        <v>62</v>
      </c>
      <c r="U19" s="2">
        <v>2</v>
      </c>
      <c r="V19" s="15">
        <v>79</v>
      </c>
      <c r="W19" s="2">
        <v>3</v>
      </c>
      <c r="X19" s="2">
        <v>80</v>
      </c>
      <c r="Y19" s="2">
        <v>3</v>
      </c>
      <c r="Z19" s="2">
        <v>90</v>
      </c>
      <c r="AA19" s="2">
        <v>2</v>
      </c>
      <c r="AB19" s="2">
        <v>63</v>
      </c>
      <c r="AC19" s="2">
        <v>3</v>
      </c>
      <c r="AD19" s="2">
        <v>84</v>
      </c>
      <c r="AE19" s="2">
        <v>2</v>
      </c>
      <c r="AF19" s="2">
        <v>80</v>
      </c>
      <c r="AG19" s="2">
        <v>2</v>
      </c>
      <c r="AH19" s="2">
        <v>78</v>
      </c>
      <c r="AI19" s="2">
        <v>2</v>
      </c>
      <c r="AJ19" s="2">
        <v>87</v>
      </c>
      <c r="AK19" s="2">
        <v>0</v>
      </c>
      <c r="AL19" s="2">
        <v>77</v>
      </c>
      <c r="AM19" s="2">
        <v>2</v>
      </c>
      <c r="AN19" s="2">
        <v>73</v>
      </c>
      <c r="AO19" s="2">
        <v>2</v>
      </c>
      <c r="AP19" s="2">
        <v>0</v>
      </c>
      <c r="AQ19" s="2">
        <v>0</v>
      </c>
      <c r="AR19" s="4">
        <v>41</v>
      </c>
      <c r="AS19" s="15">
        <v>3</v>
      </c>
      <c r="AT19" s="4">
        <v>49</v>
      </c>
      <c r="AU19" s="2">
        <v>3</v>
      </c>
      <c r="AV19" s="4">
        <v>36</v>
      </c>
      <c r="AW19" s="2">
        <v>4</v>
      </c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15">
        <f t="shared" si="0"/>
        <v>54</v>
      </c>
      <c r="BI19" s="16">
        <f t="shared" si="1"/>
        <v>65.018518518518519</v>
      </c>
      <c r="BJ19" s="2">
        <v>68</v>
      </c>
      <c r="BK19" s="2">
        <v>81.2</v>
      </c>
      <c r="BL19" s="36">
        <f t="shared" si="2"/>
        <v>74.599999999999994</v>
      </c>
    </row>
    <row r="20" spans="1:64" ht="17.25" x14ac:dyDescent="0.2">
      <c r="BL20" s="37"/>
    </row>
    <row r="21" spans="1:64" ht="17.25" x14ac:dyDescent="0.2">
      <c r="BL21" s="37"/>
    </row>
    <row r="41" spans="31:33" x14ac:dyDescent="0.2">
      <c r="AE41" s="18"/>
      <c r="AF41" s="18"/>
      <c r="AG41" s="18"/>
    </row>
  </sheetData>
  <sortState xmlns:xlrd2="http://schemas.microsoft.com/office/spreadsheetml/2017/richdata2" ref="A1:BO41">
    <sortCondition descending="1" ref="BI1:BI41"/>
  </sortState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A0A67-1B1E-44BD-8D08-DB1F81282846}">
  <dimension ref="A1:BO15"/>
  <sheetViews>
    <sheetView zoomScale="85" zoomScaleNormal="85" workbookViewId="0">
      <selection activeCell="A2" sqref="A2:A5"/>
    </sheetView>
  </sheetViews>
  <sheetFormatPr defaultColWidth="8.625" defaultRowHeight="14.25" x14ac:dyDescent="0.2"/>
  <cols>
    <col min="1" max="1" width="5.375" style="14" bestFit="1" customWidth="1"/>
    <col min="2" max="2" width="13.375" style="14" bestFit="1" customWidth="1"/>
    <col min="3" max="3" width="7.625" style="14" bestFit="1" customWidth="1"/>
    <col min="4" max="4" width="5.625" style="14" bestFit="1" customWidth="1"/>
    <col min="5" max="5" width="25.625" style="14" bestFit="1" customWidth="1"/>
    <col min="6" max="7" width="8.625" style="14" customWidth="1"/>
    <col min="8" max="8" width="13.625" style="14" customWidth="1"/>
    <col min="9" max="9" width="5.375" style="14" customWidth="1"/>
    <col min="10" max="10" width="8.625" style="14" customWidth="1"/>
    <col min="11" max="11" width="5.375" style="14" customWidth="1"/>
    <col min="12" max="12" width="9.625" style="14" customWidth="1"/>
    <col min="13" max="13" width="5.375" style="14" customWidth="1"/>
    <col min="14" max="14" width="8.625" style="14" customWidth="1"/>
    <col min="15" max="15" width="5.375" style="14" customWidth="1"/>
    <col min="16" max="16" width="8.625" style="14" customWidth="1"/>
    <col min="17" max="17" width="5.375" style="14" customWidth="1"/>
    <col min="18" max="18" width="11.375" style="14" customWidth="1"/>
    <col min="19" max="19" width="8.25" style="14" customWidth="1"/>
    <col min="20" max="20" width="9.375" style="14" customWidth="1"/>
    <col min="21" max="21" width="5.375" style="14" customWidth="1"/>
    <col min="22" max="22" width="8.625" style="14" customWidth="1"/>
    <col min="23" max="23" width="5.375" style="14" customWidth="1"/>
    <col min="24" max="24" width="8.625" style="14" customWidth="1"/>
    <col min="25" max="25" width="5.375" style="14" customWidth="1"/>
    <col min="26" max="26" width="10.75" style="14" customWidth="1"/>
    <col min="27" max="27" width="5.375" style="14" customWidth="1"/>
    <col min="28" max="28" width="9.375" style="14" customWidth="1"/>
    <col min="29" max="29" width="5.375" style="14" customWidth="1"/>
    <col min="30" max="30" width="9.375" style="14" customWidth="1"/>
    <col min="31" max="31" width="5.375" style="14" customWidth="1"/>
    <col min="32" max="32" width="10" style="14" customWidth="1"/>
    <col min="33" max="33" width="5.375" style="14" customWidth="1"/>
    <col min="34" max="34" width="13.625" style="14" customWidth="1"/>
    <col min="35" max="35" width="5.375" style="14" customWidth="1"/>
    <col min="36" max="36" width="9.25" style="14" customWidth="1"/>
    <col min="37" max="37" width="5.375" style="14" customWidth="1"/>
    <col min="38" max="59" width="5.125" style="14" customWidth="1"/>
    <col min="60" max="60" width="8.625" style="14" customWidth="1"/>
    <col min="61" max="63" width="8.625" style="14"/>
    <col min="64" max="64" width="8.625" style="38"/>
    <col min="65" max="16384" width="8.625" style="14"/>
  </cols>
  <sheetData>
    <row r="1" spans="1:67" s="30" customFormat="1" ht="110.25" customHeight="1" x14ac:dyDescent="0.2">
      <c r="A1" s="1" t="s">
        <v>440</v>
      </c>
      <c r="B1" s="1" t="s">
        <v>441</v>
      </c>
      <c r="C1" s="1" t="s">
        <v>442</v>
      </c>
      <c r="D1" s="1" t="s">
        <v>443</v>
      </c>
      <c r="E1" s="1" t="s">
        <v>444</v>
      </c>
      <c r="F1" s="1" t="s">
        <v>485</v>
      </c>
      <c r="G1" s="1" t="s">
        <v>26</v>
      </c>
      <c r="H1" s="1" t="s">
        <v>446</v>
      </c>
      <c r="I1" s="1" t="s">
        <v>26</v>
      </c>
      <c r="J1" s="1" t="s">
        <v>447</v>
      </c>
      <c r="K1" s="1" t="s">
        <v>26</v>
      </c>
      <c r="L1" s="1" t="s">
        <v>448</v>
      </c>
      <c r="M1" s="1" t="s">
        <v>26</v>
      </c>
      <c r="N1" s="1" t="s">
        <v>486</v>
      </c>
      <c r="O1" s="1" t="s">
        <v>26</v>
      </c>
      <c r="P1" s="1" t="s">
        <v>487</v>
      </c>
      <c r="Q1" s="1" t="s">
        <v>26</v>
      </c>
      <c r="R1" s="1" t="s">
        <v>488</v>
      </c>
      <c r="S1" s="1" t="s">
        <v>26</v>
      </c>
      <c r="T1" s="1" t="s">
        <v>489</v>
      </c>
      <c r="U1" s="1" t="s">
        <v>26</v>
      </c>
      <c r="V1" s="1" t="s">
        <v>490</v>
      </c>
      <c r="W1" s="1" t="s">
        <v>26</v>
      </c>
      <c r="X1" s="1" t="s">
        <v>470</v>
      </c>
      <c r="Y1" s="1" t="s">
        <v>26</v>
      </c>
      <c r="Z1" s="1" t="s">
        <v>491</v>
      </c>
      <c r="AA1" s="1" t="s">
        <v>26</v>
      </c>
      <c r="AB1" s="1" t="s">
        <v>492</v>
      </c>
      <c r="AC1" s="1" t="s">
        <v>26</v>
      </c>
      <c r="AD1" s="1" t="s">
        <v>493</v>
      </c>
      <c r="AE1" s="1" t="s">
        <v>26</v>
      </c>
      <c r="AF1" s="1" t="s">
        <v>494</v>
      </c>
      <c r="AG1" s="1" t="s">
        <v>26</v>
      </c>
      <c r="AH1" s="1" t="s">
        <v>457</v>
      </c>
      <c r="AI1" s="1" t="s">
        <v>26</v>
      </c>
      <c r="AJ1" s="1" t="s">
        <v>458</v>
      </c>
      <c r="AK1" s="1" t="s">
        <v>26</v>
      </c>
      <c r="AL1" s="1" t="s">
        <v>25</v>
      </c>
      <c r="AM1" s="1" t="s">
        <v>26</v>
      </c>
      <c r="AN1" s="1" t="s">
        <v>27</v>
      </c>
      <c r="AO1" s="1" t="s">
        <v>26</v>
      </c>
      <c r="AP1" s="1" t="s">
        <v>28</v>
      </c>
      <c r="AQ1" s="1" t="s">
        <v>26</v>
      </c>
      <c r="AR1" s="1" t="s">
        <v>29</v>
      </c>
      <c r="AS1" s="1" t="s">
        <v>26</v>
      </c>
      <c r="AT1" s="1" t="s">
        <v>30</v>
      </c>
      <c r="AU1" s="1" t="s">
        <v>26</v>
      </c>
      <c r="AV1" s="1" t="s">
        <v>31</v>
      </c>
      <c r="AW1" s="1" t="s">
        <v>26</v>
      </c>
      <c r="AX1" s="1" t="s">
        <v>32</v>
      </c>
      <c r="AY1" s="1" t="s">
        <v>26</v>
      </c>
      <c r="AZ1" s="1" t="s">
        <v>33</v>
      </c>
      <c r="BA1" s="1" t="s">
        <v>26</v>
      </c>
      <c r="BB1" s="1" t="s">
        <v>34</v>
      </c>
      <c r="BC1" s="1" t="s">
        <v>26</v>
      </c>
      <c r="BD1" s="1" t="s">
        <v>35</v>
      </c>
      <c r="BE1" s="1" t="s">
        <v>26</v>
      </c>
      <c r="BF1" s="1" t="s">
        <v>36</v>
      </c>
      <c r="BG1" s="1" t="s">
        <v>26</v>
      </c>
      <c r="BH1" s="1" t="s">
        <v>37</v>
      </c>
      <c r="BI1" s="1" t="s">
        <v>484</v>
      </c>
      <c r="BJ1" s="1" t="s">
        <v>473</v>
      </c>
      <c r="BK1" s="1" t="s">
        <v>464</v>
      </c>
      <c r="BL1" s="34" t="s">
        <v>495</v>
      </c>
    </row>
    <row r="2" spans="1:67" ht="17.45" customHeight="1" x14ac:dyDescent="0.2">
      <c r="A2" s="15">
        <v>1</v>
      </c>
      <c r="B2" s="15">
        <v>2019111915</v>
      </c>
      <c r="C2" s="15" t="s">
        <v>369</v>
      </c>
      <c r="D2" s="15" t="s">
        <v>12</v>
      </c>
      <c r="E2" s="15" t="s">
        <v>370</v>
      </c>
      <c r="F2" s="15">
        <v>86</v>
      </c>
      <c r="G2" s="15">
        <v>2</v>
      </c>
      <c r="H2" s="15">
        <v>84</v>
      </c>
      <c r="I2" s="15">
        <v>3</v>
      </c>
      <c r="J2" s="15">
        <v>90</v>
      </c>
      <c r="K2" s="15">
        <v>0</v>
      </c>
      <c r="L2" s="15">
        <v>95</v>
      </c>
      <c r="M2" s="15">
        <v>4</v>
      </c>
      <c r="N2" s="15">
        <v>94</v>
      </c>
      <c r="O2" s="15">
        <v>2</v>
      </c>
      <c r="P2" s="15">
        <v>92</v>
      </c>
      <c r="Q2" s="15">
        <v>2</v>
      </c>
      <c r="R2" s="15">
        <v>99</v>
      </c>
      <c r="S2" s="15">
        <v>2</v>
      </c>
      <c r="T2" s="15">
        <v>85</v>
      </c>
      <c r="U2" s="15">
        <v>2</v>
      </c>
      <c r="V2" s="15">
        <v>97</v>
      </c>
      <c r="W2" s="15">
        <v>3</v>
      </c>
      <c r="X2" s="15">
        <v>88</v>
      </c>
      <c r="Y2" s="15">
        <v>3</v>
      </c>
      <c r="Z2" s="15">
        <v>89.39</v>
      </c>
      <c r="AA2" s="15">
        <v>4</v>
      </c>
      <c r="AB2" s="15">
        <v>91</v>
      </c>
      <c r="AC2" s="15">
        <v>4</v>
      </c>
      <c r="AD2" s="15">
        <v>95</v>
      </c>
      <c r="AE2" s="15">
        <v>3</v>
      </c>
      <c r="AF2" s="15">
        <v>99</v>
      </c>
      <c r="AG2" s="15">
        <v>2</v>
      </c>
      <c r="AH2" s="15">
        <v>84</v>
      </c>
      <c r="AI2" s="15">
        <v>2</v>
      </c>
      <c r="AJ2" s="15">
        <v>93</v>
      </c>
      <c r="AK2" s="15">
        <v>0</v>
      </c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15"/>
      <c r="BG2" s="15"/>
      <c r="BH2" s="15">
        <f>G2+I2+K2+M2+O2+Q2+S2+U2+W2+Y2+AA2+AC2+AE2+AG2+AI2+AK2+AM2+AO2+AQ2+AS2+AU2+AW2+AY2+BA2+BC2+BE2+BG2</f>
        <v>38</v>
      </c>
      <c r="BI2" s="16">
        <f>(F2*G2+H2*I2+J2*K2+L2*M2+N2*O2+P2*Q2+R2*S2+T2*U2+V2*W2+X2*Y2+Z2*AA2+AB2*AC2+AD2*AE2+AF2*AG2+AH2*AI2+AJ2*AK2+AL2*AM2+AN2*AO2+AP2*AQ2+AR2*AS2+AT2*AU2+AV2*AW2+AX2*AY2+AZ2*BA2+BB2*BC2+BD2*BE2+BF2*BG2)/BH2</f>
        <v>91.356842105263155</v>
      </c>
      <c r="BJ2" s="15">
        <v>86</v>
      </c>
      <c r="BK2" s="15">
        <v>93.5</v>
      </c>
      <c r="BL2" s="39">
        <f>AVERAGE(BJ2:BK2)</f>
        <v>89.75</v>
      </c>
    </row>
    <row r="3" spans="1:67" ht="17.45" customHeight="1" x14ac:dyDescent="0.2">
      <c r="A3" s="15">
        <v>2</v>
      </c>
      <c r="B3" s="15">
        <v>2019111992</v>
      </c>
      <c r="C3" s="15" t="s">
        <v>371</v>
      </c>
      <c r="D3" s="15" t="s">
        <v>12</v>
      </c>
      <c r="E3" s="15" t="s">
        <v>370</v>
      </c>
      <c r="F3" s="15">
        <v>97</v>
      </c>
      <c r="G3" s="15">
        <v>2</v>
      </c>
      <c r="H3" s="15">
        <v>92</v>
      </c>
      <c r="I3" s="15">
        <v>3</v>
      </c>
      <c r="J3" s="15">
        <v>91</v>
      </c>
      <c r="K3" s="15">
        <v>0</v>
      </c>
      <c r="L3" s="15">
        <v>85</v>
      </c>
      <c r="M3" s="15">
        <v>4</v>
      </c>
      <c r="N3" s="15">
        <v>91</v>
      </c>
      <c r="O3" s="15">
        <v>2</v>
      </c>
      <c r="P3" s="15">
        <v>91</v>
      </c>
      <c r="Q3" s="15">
        <v>2</v>
      </c>
      <c r="R3" s="15">
        <v>92</v>
      </c>
      <c r="S3" s="15">
        <v>2</v>
      </c>
      <c r="T3" s="15">
        <v>90</v>
      </c>
      <c r="U3" s="15">
        <v>2</v>
      </c>
      <c r="V3" s="15">
        <v>91</v>
      </c>
      <c r="W3" s="15">
        <v>3</v>
      </c>
      <c r="X3" s="15">
        <v>87</v>
      </c>
      <c r="Y3" s="15">
        <v>3</v>
      </c>
      <c r="Z3" s="15">
        <v>88.39</v>
      </c>
      <c r="AA3" s="15">
        <v>4</v>
      </c>
      <c r="AB3" s="15">
        <v>91</v>
      </c>
      <c r="AC3" s="15">
        <v>4</v>
      </c>
      <c r="AD3" s="15">
        <v>94</v>
      </c>
      <c r="AE3" s="15">
        <v>3</v>
      </c>
      <c r="AF3" s="15">
        <v>98</v>
      </c>
      <c r="AG3" s="15">
        <v>2</v>
      </c>
      <c r="AH3" s="15">
        <v>91</v>
      </c>
      <c r="AI3" s="15">
        <v>2</v>
      </c>
      <c r="AJ3" s="15">
        <v>95</v>
      </c>
      <c r="AK3" s="15">
        <v>0</v>
      </c>
      <c r="AL3" s="15">
        <v>87</v>
      </c>
      <c r="AM3" s="15">
        <v>4</v>
      </c>
      <c r="AN3" s="15">
        <v>88</v>
      </c>
      <c r="AO3" s="15">
        <v>3</v>
      </c>
      <c r="AP3" s="4"/>
      <c r="AQ3" s="4"/>
      <c r="AR3" s="17"/>
      <c r="AS3" s="17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15"/>
      <c r="BG3" s="15"/>
      <c r="BH3" s="15">
        <f>G3+I3+K3+M3+O3+Q3+S3+U3+W3+Y3+AA3+AC3+AE3+AG3+AI3+AK3+AM3+AO3+AQ3+AS3+AU3+AW3+AY3+BA3+BC3+BE3+BG3</f>
        <v>45</v>
      </c>
      <c r="BI3" s="16">
        <f>(F3*G3+H3*I3+J3*K3+L3*M3+N3*O3+P3*Q3+R3*S3+T3*U3+V3*W3+X3*Y3+Z3*AA3+AB3*AC3+AD3*AE3+AF3*AG3+AH3*AI3+AJ3*AK3+AL3*AM3+AN3*AO3+AP3*AQ3+AR3*AS3+AT3*AU3+AV3*AW3+AX3*AY3+AZ3*BA3+BB3*BC3+BD3*BE3+BF3*BG3)/BH3</f>
        <v>90.256888888888881</v>
      </c>
      <c r="BJ3" s="15">
        <v>87</v>
      </c>
      <c r="BK3" s="15">
        <v>88.8</v>
      </c>
      <c r="BL3" s="39">
        <f>AVERAGE(BJ3:BK3)</f>
        <v>87.9</v>
      </c>
    </row>
    <row r="4" spans="1:67" ht="17.45" customHeight="1" x14ac:dyDescent="0.2">
      <c r="A4" s="15">
        <v>3</v>
      </c>
      <c r="B4" s="15">
        <v>2019114826</v>
      </c>
      <c r="C4" s="15" t="s">
        <v>372</v>
      </c>
      <c r="D4" s="15" t="s">
        <v>13</v>
      </c>
      <c r="E4" s="15" t="s">
        <v>370</v>
      </c>
      <c r="F4" s="15">
        <v>97</v>
      </c>
      <c r="G4" s="15">
        <v>2</v>
      </c>
      <c r="H4" s="15">
        <v>81</v>
      </c>
      <c r="I4" s="15">
        <v>3</v>
      </c>
      <c r="J4" s="15">
        <v>90</v>
      </c>
      <c r="K4" s="15">
        <v>0</v>
      </c>
      <c r="L4" s="15">
        <v>90</v>
      </c>
      <c r="M4" s="15">
        <v>4</v>
      </c>
      <c r="N4" s="15">
        <v>91</v>
      </c>
      <c r="O4" s="15">
        <v>2</v>
      </c>
      <c r="P4" s="15">
        <v>94</v>
      </c>
      <c r="Q4" s="15">
        <v>2</v>
      </c>
      <c r="R4" s="15">
        <v>95</v>
      </c>
      <c r="S4" s="15">
        <v>2</v>
      </c>
      <c r="T4" s="15">
        <v>87</v>
      </c>
      <c r="U4" s="15">
        <v>2</v>
      </c>
      <c r="V4" s="15">
        <v>90</v>
      </c>
      <c r="W4" s="15">
        <v>3</v>
      </c>
      <c r="X4" s="15">
        <v>83</v>
      </c>
      <c r="Y4" s="15">
        <v>3</v>
      </c>
      <c r="Z4" s="15">
        <v>88.6</v>
      </c>
      <c r="AA4" s="15">
        <v>4</v>
      </c>
      <c r="AB4" s="15">
        <v>88</v>
      </c>
      <c r="AC4" s="15">
        <v>4</v>
      </c>
      <c r="AD4" s="15">
        <v>96</v>
      </c>
      <c r="AE4" s="15">
        <v>3</v>
      </c>
      <c r="AF4" s="15">
        <v>94</v>
      </c>
      <c r="AG4" s="15">
        <v>2</v>
      </c>
      <c r="AH4" s="15">
        <v>85</v>
      </c>
      <c r="AI4" s="15">
        <v>2</v>
      </c>
      <c r="AJ4" s="15">
        <v>93</v>
      </c>
      <c r="AK4" s="15">
        <v>0</v>
      </c>
      <c r="AL4" s="15">
        <v>88</v>
      </c>
      <c r="AM4" s="15">
        <v>4</v>
      </c>
      <c r="AN4" s="15">
        <v>97</v>
      </c>
      <c r="AO4" s="15">
        <v>3</v>
      </c>
      <c r="AP4" s="4"/>
      <c r="AQ4" s="4"/>
      <c r="AR4" s="17"/>
      <c r="AS4" s="17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15"/>
      <c r="BG4" s="15"/>
      <c r="BH4" s="15">
        <f>G4+I4+K4+M4+O4+Q4+S4+U4+W4+Y4+AA4+AC4+AE4+AG4+AI4+AK4+AM4+AO4+AQ4+AS4+AU4+AW4+AY4+BA4+BC4+BE4+BG4</f>
        <v>45</v>
      </c>
      <c r="BI4" s="16">
        <f>(F4*G4+H4*I4+J4*K4+L4*M4+N4*O4+P4*Q4+R4*S4+T4*U4+V4*W4+X4*Y4+Z4*AA4+AB4*AC4+AD4*AE4+AF4*AG4+AH4*AI4+AJ4*AK4+AL4*AM4+AN4*AO4+AP4*AQ4+AR4*AS4+AT4*AU4+AV4*AW4+AX4*AY4+AZ4*BA4+BB4*BC4+BD4*BE4+BF4*BG4)/BH4</f>
        <v>89.897777777777776</v>
      </c>
      <c r="BJ4" s="15">
        <v>90</v>
      </c>
      <c r="BK4" s="15">
        <v>98</v>
      </c>
      <c r="BL4" s="39">
        <f>AVERAGE(BJ4:BK4)</f>
        <v>94</v>
      </c>
    </row>
    <row r="5" spans="1:67" ht="17.45" customHeight="1" x14ac:dyDescent="0.2">
      <c r="A5" s="15">
        <v>4</v>
      </c>
      <c r="B5" s="15">
        <v>2019111680</v>
      </c>
      <c r="C5" s="15" t="s">
        <v>373</v>
      </c>
      <c r="D5" s="15" t="s">
        <v>13</v>
      </c>
      <c r="E5" s="15" t="s">
        <v>370</v>
      </c>
      <c r="F5" s="15">
        <v>90</v>
      </c>
      <c r="G5" s="15">
        <v>2</v>
      </c>
      <c r="H5" s="15">
        <v>75</v>
      </c>
      <c r="I5" s="15">
        <v>3</v>
      </c>
      <c r="J5" s="15">
        <v>90</v>
      </c>
      <c r="K5" s="15">
        <v>0</v>
      </c>
      <c r="L5" s="15">
        <v>97</v>
      </c>
      <c r="M5" s="15">
        <v>4</v>
      </c>
      <c r="N5" s="15">
        <v>88</v>
      </c>
      <c r="O5" s="15">
        <v>2</v>
      </c>
      <c r="P5" s="15">
        <v>94</v>
      </c>
      <c r="Q5" s="15">
        <v>2</v>
      </c>
      <c r="R5" s="15">
        <v>97</v>
      </c>
      <c r="S5" s="15">
        <v>2</v>
      </c>
      <c r="T5" s="15">
        <v>93</v>
      </c>
      <c r="U5" s="15">
        <v>2</v>
      </c>
      <c r="V5" s="15">
        <v>97</v>
      </c>
      <c r="W5" s="15">
        <v>3</v>
      </c>
      <c r="X5" s="15">
        <v>88</v>
      </c>
      <c r="Y5" s="15">
        <v>3</v>
      </c>
      <c r="Z5" s="15">
        <v>83</v>
      </c>
      <c r="AA5" s="15">
        <v>4</v>
      </c>
      <c r="AB5" s="15">
        <v>84</v>
      </c>
      <c r="AC5" s="15">
        <v>4</v>
      </c>
      <c r="AD5" s="15">
        <v>93</v>
      </c>
      <c r="AE5" s="15">
        <v>3</v>
      </c>
      <c r="AF5" s="15">
        <v>84</v>
      </c>
      <c r="AG5" s="15">
        <v>2</v>
      </c>
      <c r="AH5" s="15">
        <v>78</v>
      </c>
      <c r="AI5" s="15">
        <v>2</v>
      </c>
      <c r="AJ5" s="15">
        <v>93</v>
      </c>
      <c r="AK5" s="15">
        <v>0</v>
      </c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15"/>
      <c r="BG5" s="15"/>
      <c r="BH5" s="15">
        <f>G5+I5+K5+M5+O5+Q5+S5+U5+W5+Y5+AA5+AC5+AE5+AG5+AI5+AK5+AM5+AO5+AQ5+AS5+AU5+AW5+AY5+BA5+BC5+BE5+BG5</f>
        <v>38</v>
      </c>
      <c r="BI5" s="16">
        <f>(F5*G5+H5*I5+J5*K5+L5*M5+N5*O5+P5*Q5+R5*S5+T5*U5+V5*W5+X5*Y5+Z5*AA5+AB5*AC5+AD5*AE5+AF5*AG5+AH5*AI5+AJ5*AK5+AL5*AM5+AN5*AO5+AP5*AQ5+AR5*AS5+AT5*AU5+AV5*AW5+AX5*AY5+AZ5*BA5+BB5*BC5+BD5*BE5+BF5*BG5)/BH5</f>
        <v>88.5</v>
      </c>
      <c r="BJ5" s="15">
        <v>91</v>
      </c>
      <c r="BK5" s="15">
        <v>96</v>
      </c>
      <c r="BL5" s="39">
        <f>AVERAGE(BJ5:BK5)</f>
        <v>93.5</v>
      </c>
      <c r="BM5" s="110"/>
      <c r="BN5" s="110"/>
      <c r="BO5" s="110"/>
    </row>
    <row r="15" spans="1:67" x14ac:dyDescent="0.2">
      <c r="U15" s="19"/>
    </row>
  </sheetData>
  <sortState xmlns:xlrd2="http://schemas.microsoft.com/office/spreadsheetml/2017/richdata2" ref="A2:BL5">
    <sortCondition descending="1" ref="BI2:BI5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7FAC-D31B-4F19-87E4-6E830B2491A3}">
  <dimension ref="A1:CH19"/>
  <sheetViews>
    <sheetView tabSelected="1" zoomScale="85" zoomScaleNormal="85" workbookViewId="0">
      <selection activeCell="E14" sqref="E14"/>
    </sheetView>
  </sheetViews>
  <sheetFormatPr defaultRowHeight="14.25" x14ac:dyDescent="0.2"/>
  <cols>
    <col min="1" max="1" width="5.375" bestFit="1" customWidth="1"/>
    <col min="2" max="2" width="14.875" customWidth="1"/>
    <col min="3" max="3" width="9.375" customWidth="1"/>
    <col min="4" max="4" width="5.375" bestFit="1" customWidth="1"/>
    <col min="5" max="5" width="22.875" customWidth="1"/>
    <col min="6" max="6" width="16.75" customWidth="1"/>
    <col min="7" max="7" width="5.375" customWidth="1"/>
    <col min="8" max="8" width="16.75" customWidth="1"/>
    <col min="9" max="9" width="5.375" customWidth="1"/>
    <col min="10" max="10" width="16.75" customWidth="1"/>
    <col min="11" max="11" width="5.375" customWidth="1"/>
    <col min="12" max="12" width="16.75" customWidth="1"/>
    <col min="13" max="13" width="5.375" customWidth="1"/>
    <col min="14" max="14" width="16.75" customWidth="1"/>
    <col min="15" max="15" width="5.375" customWidth="1"/>
    <col min="16" max="16" width="16.75" customWidth="1"/>
    <col min="17" max="17" width="5.375" customWidth="1"/>
    <col min="18" max="18" width="16.75" customWidth="1"/>
    <col min="19" max="19" width="5.375" customWidth="1"/>
    <col min="20" max="20" width="16.75" customWidth="1"/>
    <col min="21" max="21" width="5.375" customWidth="1"/>
    <col min="22" max="22" width="16.75" customWidth="1"/>
    <col min="23" max="23" width="5.375" customWidth="1"/>
    <col min="24" max="24" width="16.75" customWidth="1"/>
    <col min="25" max="25" width="5.375" customWidth="1"/>
    <col min="26" max="26" width="16.75" customWidth="1"/>
    <col min="27" max="27" width="5.375" customWidth="1"/>
    <col min="28" max="28" width="16.75" customWidth="1"/>
    <col min="29" max="29" width="5.375" customWidth="1"/>
    <col min="30" max="30" width="16.75" customWidth="1"/>
    <col min="31" max="31" width="5.375" customWidth="1"/>
    <col min="32" max="32" width="16.75" customWidth="1"/>
    <col min="33" max="33" width="5.375" customWidth="1"/>
    <col min="34" max="34" width="16.75" customWidth="1"/>
    <col min="35" max="35" width="5.375" customWidth="1"/>
    <col min="36" max="36" width="16.75" customWidth="1"/>
    <col min="37" max="37" width="5.375" customWidth="1"/>
    <col min="38" max="38" width="16.75" customWidth="1"/>
    <col min="39" max="39" width="5.375" customWidth="1"/>
    <col min="40" max="40" width="16.75" customWidth="1"/>
    <col min="41" max="41" width="5.375" customWidth="1"/>
    <col min="42" max="42" width="16.75" customWidth="1"/>
    <col min="43" max="43" width="5.375" customWidth="1"/>
    <col min="44" max="44" width="16.75" customWidth="1"/>
    <col min="45" max="45" width="5.375" customWidth="1"/>
    <col min="46" max="46" width="16.75" customWidth="1"/>
    <col min="47" max="47" width="5.375" customWidth="1"/>
    <col min="48" max="48" width="16.75" customWidth="1"/>
    <col min="49" max="49" width="5.375" customWidth="1"/>
    <col min="50" max="50" width="16.75" customWidth="1"/>
    <col min="51" max="51" width="5.375" customWidth="1"/>
    <col min="52" max="52" width="16.75" customWidth="1"/>
    <col min="53" max="53" width="5.375" customWidth="1"/>
    <col min="54" max="54" width="16.75" customWidth="1"/>
    <col min="55" max="55" width="5.375" customWidth="1"/>
    <col min="56" max="56" width="16.75" customWidth="1"/>
    <col min="57" max="57" width="5.375" customWidth="1"/>
    <col min="58" max="58" width="16.75" customWidth="1"/>
    <col min="59" max="59" width="5.375" customWidth="1"/>
    <col min="60" max="60" width="16.75" customWidth="1"/>
    <col min="61" max="61" width="5.375" customWidth="1"/>
    <col min="62" max="62" width="16.75" customWidth="1"/>
    <col min="63" max="63" width="5.375" customWidth="1"/>
    <col min="64" max="64" width="16.75" customWidth="1"/>
    <col min="65" max="65" width="5.375" customWidth="1"/>
    <col min="66" max="66" width="12.75" customWidth="1"/>
    <col min="67" max="67" width="5.375" customWidth="1"/>
    <col min="68" max="68" width="16.75" customWidth="1"/>
    <col min="69" max="69" width="5.375" customWidth="1"/>
    <col min="70" max="70" width="16.75" customWidth="1"/>
    <col min="71" max="71" width="5.375" customWidth="1"/>
    <col min="72" max="72" width="16.75" customWidth="1"/>
    <col min="73" max="73" width="5.375" customWidth="1"/>
    <col min="74" max="74" width="16.75" customWidth="1"/>
    <col min="75" max="75" width="5.375" customWidth="1"/>
    <col min="76" max="76" width="16.75" customWidth="1"/>
    <col min="77" max="77" width="5.375" customWidth="1"/>
    <col min="78" max="79" width="11.375" customWidth="1"/>
    <col min="80" max="80" width="11.375" style="103" customWidth="1"/>
    <col min="81" max="82" width="11.375" customWidth="1"/>
    <col min="83" max="83" width="11.375" bestFit="1" customWidth="1"/>
  </cols>
  <sheetData>
    <row r="1" spans="1:86" ht="110.25" customHeight="1" x14ac:dyDescent="0.2">
      <c r="A1" s="108" t="s">
        <v>0</v>
      </c>
      <c r="B1" s="108" t="s">
        <v>1</v>
      </c>
      <c r="C1" s="108" t="s">
        <v>2</v>
      </c>
      <c r="D1" s="108" t="s">
        <v>3</v>
      </c>
      <c r="E1" s="108" t="s">
        <v>4</v>
      </c>
      <c r="F1" s="108" t="s">
        <v>617</v>
      </c>
      <c r="G1" s="108" t="s">
        <v>618</v>
      </c>
      <c r="H1" s="108" t="s">
        <v>619</v>
      </c>
      <c r="I1" s="108" t="s">
        <v>618</v>
      </c>
      <c r="J1" s="108" t="s">
        <v>620</v>
      </c>
      <c r="K1" s="108" t="s">
        <v>618</v>
      </c>
      <c r="L1" s="108" t="s">
        <v>621</v>
      </c>
      <c r="M1" s="108" t="s">
        <v>618</v>
      </c>
      <c r="N1" s="108" t="s">
        <v>622</v>
      </c>
      <c r="O1" s="108" t="s">
        <v>618</v>
      </c>
      <c r="P1" s="108" t="s">
        <v>623</v>
      </c>
      <c r="Q1" s="108" t="s">
        <v>618</v>
      </c>
      <c r="R1" s="108" t="s">
        <v>624</v>
      </c>
      <c r="S1" s="108" t="s">
        <v>618</v>
      </c>
      <c r="T1" s="108" t="s">
        <v>625</v>
      </c>
      <c r="U1" s="108" t="s">
        <v>618</v>
      </c>
      <c r="V1" s="108" t="s">
        <v>626</v>
      </c>
      <c r="W1" s="108" t="s">
        <v>618</v>
      </c>
      <c r="X1" s="108" t="s">
        <v>16</v>
      </c>
      <c r="Y1" s="108" t="s">
        <v>618</v>
      </c>
      <c r="Z1" s="108" t="s">
        <v>627</v>
      </c>
      <c r="AA1" s="108" t="s">
        <v>618</v>
      </c>
      <c r="AB1" s="108" t="s">
        <v>19</v>
      </c>
      <c r="AC1" s="108" t="s">
        <v>618</v>
      </c>
      <c r="AD1" s="108" t="s">
        <v>628</v>
      </c>
      <c r="AE1" s="108" t="s">
        <v>618</v>
      </c>
      <c r="AF1" s="108" t="s">
        <v>20</v>
      </c>
      <c r="AG1" s="108" t="s">
        <v>618</v>
      </c>
      <c r="AH1" s="108" t="s">
        <v>629</v>
      </c>
      <c r="AI1" s="108" t="s">
        <v>618</v>
      </c>
      <c r="AJ1" s="108" t="s">
        <v>17</v>
      </c>
      <c r="AK1" s="108" t="s">
        <v>618</v>
      </c>
      <c r="AL1" s="108" t="s">
        <v>18</v>
      </c>
      <c r="AM1" s="108" t="s">
        <v>618</v>
      </c>
      <c r="AN1" s="108" t="s">
        <v>630</v>
      </c>
      <c r="AO1" s="108" t="s">
        <v>618</v>
      </c>
      <c r="AP1" s="108" t="s">
        <v>631</v>
      </c>
      <c r="AQ1" s="108" t="s">
        <v>618</v>
      </c>
      <c r="AR1" s="108" t="s">
        <v>5</v>
      </c>
      <c r="AS1" s="108" t="s">
        <v>618</v>
      </c>
      <c r="AT1" s="108" t="s">
        <v>9</v>
      </c>
      <c r="AU1" s="108" t="s">
        <v>618</v>
      </c>
      <c r="AV1" s="108" t="s">
        <v>597</v>
      </c>
      <c r="AW1" s="108" t="s">
        <v>618</v>
      </c>
      <c r="AX1" s="108" t="s">
        <v>7</v>
      </c>
      <c r="AY1" s="108" t="s">
        <v>618</v>
      </c>
      <c r="AZ1" s="108" t="s">
        <v>10</v>
      </c>
      <c r="BA1" s="108" t="s">
        <v>618</v>
      </c>
      <c r="BB1" s="108" t="s">
        <v>8</v>
      </c>
      <c r="BC1" s="108" t="s">
        <v>618</v>
      </c>
      <c r="BD1" s="108" t="s">
        <v>632</v>
      </c>
      <c r="BE1" s="108" t="s">
        <v>618</v>
      </c>
      <c r="BF1" s="108" t="s">
        <v>633</v>
      </c>
      <c r="BG1" s="108" t="s">
        <v>618</v>
      </c>
      <c r="BH1" s="108" t="s">
        <v>634</v>
      </c>
      <c r="BI1" s="108" t="s">
        <v>618</v>
      </c>
      <c r="BJ1" s="108" t="s">
        <v>635</v>
      </c>
      <c r="BK1" s="108" t="s">
        <v>618</v>
      </c>
      <c r="BL1" s="108" t="s">
        <v>636</v>
      </c>
      <c r="BM1" s="108" t="s">
        <v>618</v>
      </c>
      <c r="BN1" s="108" t="s">
        <v>637</v>
      </c>
      <c r="BO1" s="108" t="s">
        <v>618</v>
      </c>
      <c r="BP1" s="108" t="s">
        <v>638</v>
      </c>
      <c r="BQ1" s="108" t="s">
        <v>618</v>
      </c>
      <c r="BR1" s="108" t="s">
        <v>639</v>
      </c>
      <c r="BS1" s="108" t="s">
        <v>618</v>
      </c>
      <c r="BT1" s="108" t="s">
        <v>640</v>
      </c>
      <c r="BU1" s="108" t="s">
        <v>618</v>
      </c>
      <c r="BV1" s="108" t="s">
        <v>641</v>
      </c>
      <c r="BW1" s="108" t="s">
        <v>618</v>
      </c>
      <c r="BX1" s="108" t="s">
        <v>642</v>
      </c>
      <c r="BY1" s="108" t="s">
        <v>618</v>
      </c>
      <c r="BZ1" s="108" t="s">
        <v>643</v>
      </c>
      <c r="CA1" s="108" t="s">
        <v>618</v>
      </c>
      <c r="CB1" s="108" t="s">
        <v>644</v>
      </c>
      <c r="CC1" s="108" t="s">
        <v>618</v>
      </c>
      <c r="CD1" s="108" t="s">
        <v>645</v>
      </c>
      <c r="CE1" s="108" t="s">
        <v>646</v>
      </c>
      <c r="CF1" s="108" t="s">
        <v>647</v>
      </c>
      <c r="CG1" s="108" t="s">
        <v>648</v>
      </c>
      <c r="CH1" s="109" t="s">
        <v>649</v>
      </c>
    </row>
    <row r="2" spans="1:86" ht="17.45" customHeight="1" x14ac:dyDescent="0.2">
      <c r="A2" s="104">
        <v>1</v>
      </c>
      <c r="B2" s="104">
        <v>2019111869</v>
      </c>
      <c r="C2" s="104" t="s">
        <v>173</v>
      </c>
      <c r="D2" s="104" t="s">
        <v>13</v>
      </c>
      <c r="E2" s="104" t="s">
        <v>174</v>
      </c>
      <c r="F2" s="104">
        <v>94</v>
      </c>
      <c r="G2" s="104">
        <v>4</v>
      </c>
      <c r="H2" s="104">
        <v>0</v>
      </c>
      <c r="I2" s="104">
        <v>0</v>
      </c>
      <c r="J2" s="104">
        <v>0</v>
      </c>
      <c r="K2" s="104">
        <v>0</v>
      </c>
      <c r="L2" s="104">
        <v>0</v>
      </c>
      <c r="M2" s="104">
        <v>0</v>
      </c>
      <c r="N2" s="104">
        <v>0</v>
      </c>
      <c r="O2" s="104">
        <v>0</v>
      </c>
      <c r="P2" s="104">
        <v>97</v>
      </c>
      <c r="Q2" s="104">
        <v>2</v>
      </c>
      <c r="R2" s="104">
        <v>98</v>
      </c>
      <c r="S2" s="104">
        <v>4</v>
      </c>
      <c r="T2" s="104">
        <v>93</v>
      </c>
      <c r="U2" s="104">
        <v>2</v>
      </c>
      <c r="V2" s="104">
        <v>90</v>
      </c>
      <c r="W2" s="104">
        <v>2</v>
      </c>
      <c r="X2" s="104">
        <v>0</v>
      </c>
      <c r="Y2" s="104">
        <v>0</v>
      </c>
      <c r="Z2" s="104">
        <v>93</v>
      </c>
      <c r="AA2" s="104">
        <v>3</v>
      </c>
      <c r="AB2" s="104">
        <v>0</v>
      </c>
      <c r="AC2" s="104">
        <v>0</v>
      </c>
      <c r="AD2" s="104">
        <v>0</v>
      </c>
      <c r="AE2" s="104">
        <v>0</v>
      </c>
      <c r="AF2" s="104">
        <v>96</v>
      </c>
      <c r="AG2" s="104">
        <v>2</v>
      </c>
      <c r="AH2" s="104">
        <v>0</v>
      </c>
      <c r="AI2" s="104">
        <v>0</v>
      </c>
      <c r="AJ2" s="104">
        <v>0</v>
      </c>
      <c r="AK2" s="104">
        <v>0</v>
      </c>
      <c r="AL2" s="104">
        <v>99</v>
      </c>
      <c r="AM2" s="104">
        <v>3</v>
      </c>
      <c r="AN2" s="104">
        <v>92</v>
      </c>
      <c r="AO2" s="104">
        <v>2</v>
      </c>
      <c r="AP2" s="104">
        <v>96</v>
      </c>
      <c r="AQ2" s="104">
        <v>2</v>
      </c>
      <c r="AR2" s="104">
        <v>82</v>
      </c>
      <c r="AS2" s="104">
        <v>3</v>
      </c>
      <c r="AT2" s="104">
        <v>90</v>
      </c>
      <c r="AU2" s="104">
        <v>2</v>
      </c>
      <c r="AV2" s="104">
        <v>93</v>
      </c>
      <c r="AW2" s="104">
        <v>2</v>
      </c>
      <c r="AX2" s="104">
        <v>91</v>
      </c>
      <c r="AY2" s="104">
        <v>0</v>
      </c>
      <c r="AZ2" s="104">
        <v>94</v>
      </c>
      <c r="BA2" s="104">
        <v>0</v>
      </c>
      <c r="BB2" s="104">
        <v>99</v>
      </c>
      <c r="BC2" s="104">
        <v>4</v>
      </c>
      <c r="BD2" s="104">
        <v>0</v>
      </c>
      <c r="BE2" s="104">
        <v>0</v>
      </c>
      <c r="BF2" s="104">
        <v>0</v>
      </c>
      <c r="BG2" s="104">
        <v>0</v>
      </c>
      <c r="BH2" s="104">
        <v>95</v>
      </c>
      <c r="BI2" s="104">
        <v>2</v>
      </c>
      <c r="BJ2" s="104">
        <v>0</v>
      </c>
      <c r="BK2" s="104">
        <v>0</v>
      </c>
      <c r="BL2" s="104">
        <v>0</v>
      </c>
      <c r="BM2" s="104">
        <v>0</v>
      </c>
      <c r="BN2" s="104">
        <v>0</v>
      </c>
      <c r="BO2" s="104">
        <v>0</v>
      </c>
      <c r="BP2" s="104">
        <v>0</v>
      </c>
      <c r="BQ2" s="104">
        <v>0</v>
      </c>
      <c r="BR2" s="104">
        <v>0</v>
      </c>
      <c r="BS2" s="104">
        <v>0</v>
      </c>
      <c r="BT2" s="104">
        <v>0</v>
      </c>
      <c r="BU2" s="104">
        <v>0</v>
      </c>
      <c r="BV2" s="104"/>
      <c r="BW2" s="104"/>
      <c r="BX2" s="104"/>
      <c r="BY2" s="104"/>
      <c r="BZ2" s="104"/>
      <c r="CA2" s="104"/>
      <c r="CB2" s="104"/>
      <c r="CC2" s="104"/>
      <c r="CD2" s="104">
        <f>G2+I2+K2+M2+O2+Q2+S2+U2+W2+Y2+AA2+AC2+AE2+AG2+AI2+AK2+AM2+AO2+AQ2+AS2+AU2+AW2+AY2+BA2+BC2+BE2+BG2+BI2+BK2+BM2+BO2+BQ2+BU2+BW2+BY2+BS2+CA2+CC2</f>
        <v>39</v>
      </c>
      <c r="CE2" s="105">
        <f>(F2*G2+H2*I2+J2*K2+L2*M2+N2*O2+P2*Q2+R2*S2+T2*U2+V2*W2+X2*Y2+Z2*AA2+AB2*AC2+AD2*AE2+AF2*AG2+AH2*AI2+AJ2*AK2+AL2*AM2+AN2*AO2+AP2*AQ2+AR2*AS2+AT2*AU2+AV2*AW2+AX2*AY2+AZ2*BA2+BB2*BC2+BD2*BE2+BF2*BG2+BH2*BI2+BJ2*BK2+BL2*BM2+BN2*BO2+BP2*BQ2+BR2*BS2+BT2*BU2+BV2*BW2+BX2*BY2+BZ2*CA2+CB2*CC2)/CD2</f>
        <v>94.102564102564102</v>
      </c>
      <c r="CF2" s="106">
        <v>83</v>
      </c>
      <c r="CG2" s="106">
        <v>90</v>
      </c>
      <c r="CH2" s="107">
        <f>(CF2+CG2)/2</f>
        <v>86.5</v>
      </c>
    </row>
    <row r="3" spans="1:86" ht="17.45" customHeight="1" x14ac:dyDescent="0.2">
      <c r="A3" s="104">
        <v>2</v>
      </c>
      <c r="B3" s="104">
        <v>2019111934</v>
      </c>
      <c r="C3" s="104" t="s">
        <v>176</v>
      </c>
      <c r="D3" s="104" t="s">
        <v>13</v>
      </c>
      <c r="E3" s="104" t="s">
        <v>174</v>
      </c>
      <c r="F3" s="104">
        <v>0</v>
      </c>
      <c r="G3" s="104">
        <v>0</v>
      </c>
      <c r="H3" s="104">
        <v>0</v>
      </c>
      <c r="I3" s="104">
        <v>0</v>
      </c>
      <c r="J3" s="104">
        <v>0</v>
      </c>
      <c r="K3" s="104">
        <v>0</v>
      </c>
      <c r="L3" s="104">
        <v>96</v>
      </c>
      <c r="M3" s="104">
        <v>2</v>
      </c>
      <c r="N3" s="104">
        <v>0</v>
      </c>
      <c r="O3" s="104">
        <v>0</v>
      </c>
      <c r="P3" s="104">
        <v>0</v>
      </c>
      <c r="Q3" s="104">
        <v>0</v>
      </c>
      <c r="R3" s="104">
        <v>91</v>
      </c>
      <c r="S3" s="104">
        <v>4</v>
      </c>
      <c r="T3" s="104">
        <v>0</v>
      </c>
      <c r="U3" s="104">
        <v>0</v>
      </c>
      <c r="V3" s="104">
        <v>0</v>
      </c>
      <c r="W3" s="104">
        <v>0</v>
      </c>
      <c r="X3" s="104">
        <v>80</v>
      </c>
      <c r="Y3" s="104">
        <v>4</v>
      </c>
      <c r="Z3" s="104">
        <v>0</v>
      </c>
      <c r="AA3" s="104">
        <v>0</v>
      </c>
      <c r="AB3" s="104">
        <v>84</v>
      </c>
      <c r="AC3" s="104">
        <v>3</v>
      </c>
      <c r="AD3" s="104">
        <v>92.2</v>
      </c>
      <c r="AE3" s="104">
        <v>2</v>
      </c>
      <c r="AF3" s="104">
        <v>95</v>
      </c>
      <c r="AG3" s="104">
        <v>2</v>
      </c>
      <c r="AH3" s="104">
        <v>92</v>
      </c>
      <c r="AI3" s="104">
        <v>3</v>
      </c>
      <c r="AJ3" s="104">
        <v>93.1</v>
      </c>
      <c r="AK3" s="104">
        <v>3</v>
      </c>
      <c r="AL3" s="104">
        <v>95</v>
      </c>
      <c r="AM3" s="104">
        <v>3</v>
      </c>
      <c r="AN3" s="104">
        <v>0</v>
      </c>
      <c r="AO3" s="104">
        <v>0</v>
      </c>
      <c r="AP3" s="104">
        <v>95</v>
      </c>
      <c r="AQ3" s="104">
        <v>2</v>
      </c>
      <c r="AR3" s="104">
        <v>80</v>
      </c>
      <c r="AS3" s="104">
        <v>3</v>
      </c>
      <c r="AT3" s="104">
        <v>83</v>
      </c>
      <c r="AU3" s="104">
        <v>2</v>
      </c>
      <c r="AV3" s="104">
        <v>0</v>
      </c>
      <c r="AW3" s="104">
        <v>0</v>
      </c>
      <c r="AX3" s="104">
        <v>91</v>
      </c>
      <c r="AY3" s="104">
        <v>0</v>
      </c>
      <c r="AZ3" s="104">
        <v>96</v>
      </c>
      <c r="BA3" s="104">
        <v>0</v>
      </c>
      <c r="BB3" s="104">
        <v>99</v>
      </c>
      <c r="BC3" s="104">
        <v>4</v>
      </c>
      <c r="BD3" s="104">
        <v>0</v>
      </c>
      <c r="BE3" s="104">
        <v>0</v>
      </c>
      <c r="BF3" s="104">
        <v>0</v>
      </c>
      <c r="BG3" s="104">
        <v>0</v>
      </c>
      <c r="BH3" s="104">
        <v>0</v>
      </c>
      <c r="BI3" s="104">
        <v>0</v>
      </c>
      <c r="BJ3" s="104">
        <v>0</v>
      </c>
      <c r="BK3" s="104">
        <v>0</v>
      </c>
      <c r="BL3" s="104">
        <v>94</v>
      </c>
      <c r="BM3" s="104">
        <v>2</v>
      </c>
      <c r="BN3" s="104">
        <v>0</v>
      </c>
      <c r="BO3" s="104">
        <v>0</v>
      </c>
      <c r="BP3" s="104">
        <v>0</v>
      </c>
      <c r="BQ3" s="104">
        <v>0</v>
      </c>
      <c r="BR3" s="104">
        <v>0</v>
      </c>
      <c r="BS3" s="104">
        <v>0</v>
      </c>
      <c r="BT3" s="104">
        <v>0</v>
      </c>
      <c r="BU3" s="104">
        <v>0</v>
      </c>
      <c r="BV3" s="104"/>
      <c r="BW3" s="104"/>
      <c r="BX3" s="104"/>
      <c r="BY3" s="104"/>
      <c r="BZ3" s="104"/>
      <c r="CA3" s="104"/>
      <c r="CB3" s="104"/>
      <c r="CC3" s="104"/>
      <c r="CD3" s="104">
        <f>G3+I3+K3+M3+O3+Q3+S3+U3+W3+Y3+AA3+AC3+AE3+AG3+AI3+AK3+AM3+AO3+AQ3+AS3+AU3+AW3+AY3+BA3+BC3+BE3+BG3+BI3+BK3+BM3+BO3+BQ3+BU3+BW3+BY3+BS3+CA3+CC3</f>
        <v>39</v>
      </c>
      <c r="CE3" s="105">
        <f>(F3*G3+H3*I3+J3*K3+L3*M3+N3*O3+P3*Q3+R3*S3+T3*U3+V3*W3+X3*Y3+Z3*AA3+AB3*AC3+AD3*AE3+AF3*AG3+AH3*AI3+AJ3*AK3+AL3*AM3+AN3*AO3+AP3*AQ3+AR3*AS3+AT3*AU3+AV3*AW3+AX3*AY3+AZ3*BA3+BB3*BC3+BD3*BE3+BF3*BG3+BH3*BI3+BJ3*BK3+BL3*BM3+BN3*BO3+BP3*BQ3+BR3*BS3+BT3*BU3+BV3*BW3+BX3*BY3+BZ3*CA3+CB3*CC3)/CD3</f>
        <v>90.325641025641019</v>
      </c>
      <c r="CF3" s="106">
        <v>97</v>
      </c>
      <c r="CG3" s="106">
        <v>89.8</v>
      </c>
      <c r="CH3" s="107">
        <f>(CF3+CG3)/2</f>
        <v>93.4</v>
      </c>
    </row>
    <row r="4" spans="1:86" ht="17.45" customHeight="1" x14ac:dyDescent="0.2">
      <c r="A4" s="104">
        <v>3</v>
      </c>
      <c r="B4" s="104">
        <v>2019111736</v>
      </c>
      <c r="C4" s="104" t="s">
        <v>177</v>
      </c>
      <c r="D4" s="104" t="s">
        <v>13</v>
      </c>
      <c r="E4" s="104" t="s">
        <v>174</v>
      </c>
      <c r="F4" s="104">
        <v>0</v>
      </c>
      <c r="G4" s="104">
        <v>0</v>
      </c>
      <c r="H4" s="104">
        <v>0</v>
      </c>
      <c r="I4" s="104">
        <v>0</v>
      </c>
      <c r="J4" s="104">
        <v>0</v>
      </c>
      <c r="K4" s="104">
        <v>0</v>
      </c>
      <c r="L4" s="104">
        <v>85</v>
      </c>
      <c r="M4" s="104">
        <v>2</v>
      </c>
      <c r="N4" s="104">
        <v>0</v>
      </c>
      <c r="O4" s="104">
        <v>0</v>
      </c>
      <c r="P4" s="104">
        <v>0</v>
      </c>
      <c r="Q4" s="104">
        <v>0</v>
      </c>
      <c r="R4" s="104">
        <v>83</v>
      </c>
      <c r="S4" s="104">
        <v>4</v>
      </c>
      <c r="T4" s="104">
        <v>0</v>
      </c>
      <c r="U4" s="104">
        <v>0</v>
      </c>
      <c r="V4" s="104">
        <v>0</v>
      </c>
      <c r="W4" s="104">
        <v>0</v>
      </c>
      <c r="X4" s="104">
        <v>78</v>
      </c>
      <c r="Y4" s="104">
        <v>4</v>
      </c>
      <c r="Z4" s="104">
        <v>0</v>
      </c>
      <c r="AA4" s="104">
        <v>0</v>
      </c>
      <c r="AB4" s="104">
        <v>93</v>
      </c>
      <c r="AC4" s="104">
        <v>3</v>
      </c>
      <c r="AD4" s="104">
        <v>94.6</v>
      </c>
      <c r="AE4" s="104">
        <v>2</v>
      </c>
      <c r="AF4" s="104">
        <v>97</v>
      </c>
      <c r="AG4" s="104">
        <v>2</v>
      </c>
      <c r="AH4" s="104">
        <v>87</v>
      </c>
      <c r="AI4" s="104">
        <v>3</v>
      </c>
      <c r="AJ4" s="104">
        <v>94.5</v>
      </c>
      <c r="AK4" s="104">
        <v>3</v>
      </c>
      <c r="AL4" s="104">
        <v>92</v>
      </c>
      <c r="AM4" s="104">
        <v>3</v>
      </c>
      <c r="AN4" s="104">
        <v>0</v>
      </c>
      <c r="AO4" s="104">
        <v>0</v>
      </c>
      <c r="AP4" s="104">
        <v>93</v>
      </c>
      <c r="AQ4" s="104">
        <v>2</v>
      </c>
      <c r="AR4" s="104">
        <v>75</v>
      </c>
      <c r="AS4" s="104">
        <v>3</v>
      </c>
      <c r="AT4" s="104">
        <v>0</v>
      </c>
      <c r="AU4" s="104">
        <v>0</v>
      </c>
      <c r="AV4" s="104">
        <v>0</v>
      </c>
      <c r="AW4" s="104">
        <v>0</v>
      </c>
      <c r="AX4" s="104">
        <v>93</v>
      </c>
      <c r="AY4" s="104">
        <v>0</v>
      </c>
      <c r="AZ4" s="104">
        <v>91</v>
      </c>
      <c r="BA4" s="104">
        <v>0</v>
      </c>
      <c r="BB4" s="104">
        <v>93</v>
      </c>
      <c r="BC4" s="104">
        <v>4</v>
      </c>
      <c r="BD4" s="104">
        <v>0</v>
      </c>
      <c r="BE4" s="104">
        <v>0</v>
      </c>
      <c r="BF4" s="104">
        <v>0</v>
      </c>
      <c r="BG4" s="104">
        <v>0</v>
      </c>
      <c r="BH4" s="104">
        <v>0</v>
      </c>
      <c r="BI4" s="104">
        <v>0</v>
      </c>
      <c r="BJ4" s="104">
        <v>94</v>
      </c>
      <c r="BK4" s="104">
        <v>2</v>
      </c>
      <c r="BL4" s="104">
        <v>0</v>
      </c>
      <c r="BM4" s="104">
        <v>0</v>
      </c>
      <c r="BN4" s="104">
        <v>0</v>
      </c>
      <c r="BO4" s="104">
        <v>0</v>
      </c>
      <c r="BP4" s="104">
        <v>0</v>
      </c>
      <c r="BQ4" s="104">
        <v>0</v>
      </c>
      <c r="BR4" s="104">
        <v>0</v>
      </c>
      <c r="BS4" s="104">
        <v>0</v>
      </c>
      <c r="BT4" s="104">
        <v>0</v>
      </c>
      <c r="BU4" s="104">
        <v>0</v>
      </c>
      <c r="BV4" s="104"/>
      <c r="BW4" s="104"/>
      <c r="BX4" s="104"/>
      <c r="BY4" s="104"/>
      <c r="BZ4" s="104"/>
      <c r="CA4" s="104"/>
      <c r="CB4" s="104"/>
      <c r="CC4" s="104"/>
      <c r="CD4" s="104">
        <f>G4+I4+K4+M4+O4+Q4+S4+U4+W4+Y4+AA4+AC4+AE4+AG4+AI4+AK4+AM4+AO4+AQ4+AS4+AU4+AW4+AY4+BA4+BC4+BE4+BG4+BI4+BK4+BM4+BO4+BQ4+BU4+BW4+BY4+BS4+CA4+CC4</f>
        <v>37</v>
      </c>
      <c r="CE4" s="105">
        <f>(F4*G4+H4*I4+J4*K4+L4*M4+N4*O4+P4*Q4+R4*S4+T4*U4+V4*W4+X4*Y4+Z4*AA4+AB4*AC4+AD4*AE4+AF4*AG4+AH4*AI4+AJ4*AK4+AL4*AM4+AN4*AO4+AP4*AQ4+AR4*AS4+AT4*AU4+AV4*AW4+AX4*AY4+AZ4*BA4+BB4*BC4+BD4*BE4+BF4*BG4+BH4*BI4+BJ4*BK4+BL4*BM4+BN4*BO4+BP4*BQ4+BR4*BS4+BT4*BU4+BV4*BW4+BX4*BY4+BZ4*CA4+CB4*CC4)/CD4</f>
        <v>88.316216216216205</v>
      </c>
      <c r="CF4" s="106">
        <v>82</v>
      </c>
      <c r="CG4" s="106">
        <v>82</v>
      </c>
      <c r="CH4" s="107">
        <f>(CF4+CG4)/2</f>
        <v>82</v>
      </c>
    </row>
    <row r="5" spans="1:86" ht="17.45" customHeight="1" x14ac:dyDescent="0.2">
      <c r="A5" s="104">
        <v>4</v>
      </c>
      <c r="B5" s="104">
        <v>2019111793</v>
      </c>
      <c r="C5" s="104" t="s">
        <v>190</v>
      </c>
      <c r="D5" s="104" t="s">
        <v>13</v>
      </c>
      <c r="E5" s="104" t="s">
        <v>174</v>
      </c>
      <c r="F5" s="104">
        <v>0</v>
      </c>
      <c r="G5" s="104">
        <v>0</v>
      </c>
      <c r="H5" s="104">
        <v>0</v>
      </c>
      <c r="I5" s="104">
        <v>0</v>
      </c>
      <c r="J5" s="104">
        <v>0</v>
      </c>
      <c r="K5" s="104">
        <v>0</v>
      </c>
      <c r="L5" s="104">
        <v>89</v>
      </c>
      <c r="M5" s="104">
        <v>2</v>
      </c>
      <c r="N5" s="104">
        <v>0</v>
      </c>
      <c r="O5" s="104">
        <v>0</v>
      </c>
      <c r="P5" s="104">
        <v>0</v>
      </c>
      <c r="Q5" s="104">
        <v>0</v>
      </c>
      <c r="R5" s="104">
        <v>87</v>
      </c>
      <c r="S5" s="104">
        <v>4</v>
      </c>
      <c r="T5" s="104">
        <v>0</v>
      </c>
      <c r="U5" s="104">
        <v>0</v>
      </c>
      <c r="V5" s="104">
        <v>0</v>
      </c>
      <c r="W5" s="104">
        <v>0</v>
      </c>
      <c r="X5" s="104">
        <v>85</v>
      </c>
      <c r="Y5" s="104">
        <v>4</v>
      </c>
      <c r="Z5" s="104">
        <v>0</v>
      </c>
      <c r="AA5" s="104">
        <v>0</v>
      </c>
      <c r="AB5" s="104">
        <v>92</v>
      </c>
      <c r="AC5" s="104">
        <v>3</v>
      </c>
      <c r="AD5" s="104">
        <v>87.2</v>
      </c>
      <c r="AE5" s="104">
        <v>2</v>
      </c>
      <c r="AF5" s="104">
        <v>94</v>
      </c>
      <c r="AG5" s="104">
        <v>2</v>
      </c>
      <c r="AH5" s="104">
        <v>82</v>
      </c>
      <c r="AI5" s="104">
        <v>3</v>
      </c>
      <c r="AJ5" s="104">
        <v>92.5</v>
      </c>
      <c r="AK5" s="104">
        <v>3</v>
      </c>
      <c r="AL5" s="104">
        <v>88</v>
      </c>
      <c r="AM5" s="104">
        <v>3</v>
      </c>
      <c r="AN5" s="104">
        <v>0</v>
      </c>
      <c r="AO5" s="104">
        <v>0</v>
      </c>
      <c r="AP5" s="104">
        <v>93</v>
      </c>
      <c r="AQ5" s="104">
        <v>2</v>
      </c>
      <c r="AR5" s="104">
        <v>83</v>
      </c>
      <c r="AS5" s="104">
        <v>3</v>
      </c>
      <c r="AT5" s="104">
        <v>77</v>
      </c>
      <c r="AU5" s="104">
        <v>2</v>
      </c>
      <c r="AV5" s="104">
        <v>0</v>
      </c>
      <c r="AW5" s="104">
        <v>0</v>
      </c>
      <c r="AX5" s="104">
        <v>93</v>
      </c>
      <c r="AY5" s="104">
        <v>0</v>
      </c>
      <c r="AZ5" s="104">
        <v>93</v>
      </c>
      <c r="BA5" s="104">
        <v>0</v>
      </c>
      <c r="BB5" s="104">
        <v>96</v>
      </c>
      <c r="BC5" s="104">
        <v>4</v>
      </c>
      <c r="BD5" s="104">
        <v>0</v>
      </c>
      <c r="BE5" s="104">
        <v>0</v>
      </c>
      <c r="BF5" s="104">
        <v>0</v>
      </c>
      <c r="BG5" s="104">
        <v>0</v>
      </c>
      <c r="BH5" s="104">
        <v>0</v>
      </c>
      <c r="BI5" s="104">
        <v>0</v>
      </c>
      <c r="BJ5" s="104">
        <v>89</v>
      </c>
      <c r="BK5" s="104">
        <v>2</v>
      </c>
      <c r="BL5" s="104">
        <v>0</v>
      </c>
      <c r="BM5" s="104">
        <v>0</v>
      </c>
      <c r="BN5" s="104">
        <v>0</v>
      </c>
      <c r="BO5" s="104">
        <v>0</v>
      </c>
      <c r="BP5" s="104">
        <v>0</v>
      </c>
      <c r="BQ5" s="104">
        <v>0</v>
      </c>
      <c r="BR5" s="104">
        <v>0</v>
      </c>
      <c r="BS5" s="104">
        <v>0</v>
      </c>
      <c r="BT5" s="104">
        <v>0</v>
      </c>
      <c r="BU5" s="104">
        <v>0</v>
      </c>
      <c r="BV5" s="104"/>
      <c r="BW5" s="104"/>
      <c r="BX5" s="104"/>
      <c r="BY5" s="104"/>
      <c r="BZ5" s="104"/>
      <c r="CA5" s="104"/>
      <c r="CB5" s="104"/>
      <c r="CC5" s="104"/>
      <c r="CD5" s="104">
        <f>G5+I5+K5+M5+O5+Q5+S5+U5+W5+Y5+AA5+AC5+AE5+AG5+AI5+AK5+AM5+AO5+AQ5+AS5+AU5+AW5+AY5+BA5+BC5+BE5+BG5+BI5+BK5+BM5+BO5+BQ5+BU5+BW5+BY5+BS5+CA5+CC5</f>
        <v>39</v>
      </c>
      <c r="CE5" s="105">
        <f>(F5*G5+H5*I5+J5*K5+L5*M5+N5*O5+P5*Q5+R5*S5+T5*U5+V5*W5+X5*Y5+Z5*AA5+AB5*AC5+AD5*AE5+AF5*AG5+AH5*AI5+AJ5*AK5+AL5*AM5+AN5*AO5+AP5*AQ5+AR5*AS5+AT5*AU5+AV5*AW5+AX5*AY5+AZ5*BA5+BB5*BC5+BD5*BE5+BF5*BG5+BH5*BI5+BJ5*BK5+BL5*BM5+BN5*BO5+BP5*BQ5+BR5*BS5+BT5*BU5+BV5*BW5+BX5*BY5+BZ5*CA5+CB5*CC5)/CD5</f>
        <v>88.279487179487177</v>
      </c>
      <c r="CF5" s="106">
        <v>76</v>
      </c>
      <c r="CG5" s="106">
        <v>94.4</v>
      </c>
      <c r="CH5" s="107">
        <f>(CF5+CG5)/2</f>
        <v>85.2</v>
      </c>
    </row>
    <row r="6" spans="1:86" ht="17.45" customHeight="1" x14ac:dyDescent="0.2">
      <c r="A6" s="104">
        <v>5</v>
      </c>
      <c r="B6" s="104">
        <v>2019111685</v>
      </c>
      <c r="C6" s="104" t="s">
        <v>175</v>
      </c>
      <c r="D6" s="104" t="s">
        <v>13</v>
      </c>
      <c r="E6" s="104" t="s">
        <v>174</v>
      </c>
      <c r="F6" s="104">
        <v>81</v>
      </c>
      <c r="G6" s="104">
        <v>4</v>
      </c>
      <c r="H6" s="104">
        <v>0</v>
      </c>
      <c r="I6" s="104">
        <v>0</v>
      </c>
      <c r="J6" s="104">
        <v>0</v>
      </c>
      <c r="K6" s="104">
        <v>0</v>
      </c>
      <c r="L6" s="104">
        <v>0</v>
      </c>
      <c r="M6" s="104">
        <v>0</v>
      </c>
      <c r="N6" s="104">
        <v>0</v>
      </c>
      <c r="O6" s="104">
        <v>0</v>
      </c>
      <c r="P6" s="104">
        <v>92</v>
      </c>
      <c r="Q6" s="104">
        <v>2</v>
      </c>
      <c r="R6" s="104">
        <v>85</v>
      </c>
      <c r="S6" s="104">
        <v>4</v>
      </c>
      <c r="T6" s="104">
        <v>96</v>
      </c>
      <c r="U6" s="104">
        <v>2</v>
      </c>
      <c r="V6" s="104">
        <v>92</v>
      </c>
      <c r="W6" s="104">
        <v>2</v>
      </c>
      <c r="X6" s="104">
        <v>0</v>
      </c>
      <c r="Y6" s="104">
        <v>0</v>
      </c>
      <c r="Z6" s="104">
        <v>85</v>
      </c>
      <c r="AA6" s="104">
        <v>3</v>
      </c>
      <c r="AB6" s="104">
        <v>0</v>
      </c>
      <c r="AC6" s="104">
        <v>0</v>
      </c>
      <c r="AD6" s="104">
        <v>0</v>
      </c>
      <c r="AE6" s="104">
        <v>0</v>
      </c>
      <c r="AF6" s="104">
        <v>95</v>
      </c>
      <c r="AG6" s="104">
        <v>2</v>
      </c>
      <c r="AH6" s="104">
        <v>0</v>
      </c>
      <c r="AI6" s="104">
        <v>0</v>
      </c>
      <c r="AJ6" s="104">
        <v>0</v>
      </c>
      <c r="AK6" s="104">
        <v>0</v>
      </c>
      <c r="AL6" s="104">
        <v>83</v>
      </c>
      <c r="AM6" s="104">
        <v>3</v>
      </c>
      <c r="AN6" s="104">
        <v>91</v>
      </c>
      <c r="AO6" s="104">
        <v>2</v>
      </c>
      <c r="AP6" s="104">
        <v>94</v>
      </c>
      <c r="AQ6" s="104">
        <v>2</v>
      </c>
      <c r="AR6" s="104">
        <v>78</v>
      </c>
      <c r="AS6" s="104">
        <v>3</v>
      </c>
      <c r="AT6" s="104">
        <v>79</v>
      </c>
      <c r="AU6" s="104">
        <v>2</v>
      </c>
      <c r="AV6" s="104">
        <v>90</v>
      </c>
      <c r="AW6" s="104">
        <v>2</v>
      </c>
      <c r="AX6" s="104">
        <v>91</v>
      </c>
      <c r="AY6" s="104">
        <v>0</v>
      </c>
      <c r="AZ6" s="104">
        <v>95</v>
      </c>
      <c r="BA6" s="104">
        <v>0</v>
      </c>
      <c r="BB6" s="104">
        <v>96</v>
      </c>
      <c r="BC6" s="104">
        <v>4</v>
      </c>
      <c r="BD6" s="104">
        <v>0</v>
      </c>
      <c r="BE6" s="104">
        <v>0</v>
      </c>
      <c r="BF6" s="104">
        <v>0</v>
      </c>
      <c r="BG6" s="104">
        <v>0</v>
      </c>
      <c r="BH6" s="104">
        <v>0</v>
      </c>
      <c r="BI6" s="104">
        <v>0</v>
      </c>
      <c r="BJ6" s="104">
        <v>0</v>
      </c>
      <c r="BK6" s="104">
        <v>0</v>
      </c>
      <c r="BL6" s="104">
        <v>0</v>
      </c>
      <c r="BM6" s="104">
        <v>0</v>
      </c>
      <c r="BN6" s="104">
        <v>0</v>
      </c>
      <c r="BO6" s="104">
        <v>0</v>
      </c>
      <c r="BP6" s="104">
        <v>0</v>
      </c>
      <c r="BQ6" s="104">
        <v>0</v>
      </c>
      <c r="BR6" s="104">
        <v>93</v>
      </c>
      <c r="BS6" s="104">
        <v>2</v>
      </c>
      <c r="BT6" s="104">
        <v>0</v>
      </c>
      <c r="BU6" s="104">
        <v>0</v>
      </c>
      <c r="BV6" s="104"/>
      <c r="BW6" s="104"/>
      <c r="BX6" s="104"/>
      <c r="BY6" s="104"/>
      <c r="BZ6" s="104"/>
      <c r="CA6" s="104"/>
      <c r="CB6" s="104"/>
      <c r="CC6" s="104"/>
      <c r="CD6" s="104">
        <f>G6+I6+K6+M6+O6+Q6+S6+U6+W6+Y6+AA6+AC6+AE6+AG6+AI6+AK6+AM6+AO6+AQ6+AS6+AU6+AW6+AY6+BA6+BC6+BE6+BG6+BI6+BK6+BM6+BO6+BQ6+BU6+BW6+BY6+BS6+CA6+CC6</f>
        <v>39</v>
      </c>
      <c r="CE6" s="105">
        <f>(F6*G6+H6*I6+J6*K6+L6*M6+N6*O6+P6*Q6+R6*S6+T6*U6+V6*W6+X6*Y6+Z6*AA6+AB6*AC6+AD6*AE6+AF6*AG6+AH6*AI6+AJ6*AK6+AL6*AM6+AN6*AO6+AP6*AQ6+AR6*AS6+AT6*AU6+AV6*AW6+AX6*AY6+AZ6*BA6+BB6*BC6+BD6*BE6+BF6*BG6+BH6*BI6+BJ6*BK6+BL6*BM6+BN6*BO6+BP6*BQ6+BR6*BS6+BT6*BU6+BV6*BW6+BX6*BY6+BZ6*CA6+CB6*CC6)/CD6</f>
        <v>87.948717948717942</v>
      </c>
      <c r="CF6" s="106">
        <v>73</v>
      </c>
      <c r="CG6" s="106">
        <v>79.8</v>
      </c>
      <c r="CH6" s="107">
        <f>(CF6+CG6)/2</f>
        <v>76.400000000000006</v>
      </c>
    </row>
    <row r="7" spans="1:86" ht="17.45" customHeight="1" x14ac:dyDescent="0.2">
      <c r="A7" s="104">
        <v>6</v>
      </c>
      <c r="B7" s="104">
        <v>2019111961</v>
      </c>
      <c r="C7" s="104" t="s">
        <v>180</v>
      </c>
      <c r="D7" s="104" t="s">
        <v>13</v>
      </c>
      <c r="E7" s="104" t="s">
        <v>174</v>
      </c>
      <c r="F7" s="104">
        <v>0</v>
      </c>
      <c r="G7" s="104">
        <v>0</v>
      </c>
      <c r="H7" s="104">
        <v>0</v>
      </c>
      <c r="I7" s="104">
        <v>0</v>
      </c>
      <c r="J7" s="104">
        <v>0</v>
      </c>
      <c r="K7" s="104">
        <v>0</v>
      </c>
      <c r="L7" s="104">
        <v>85</v>
      </c>
      <c r="M7" s="104">
        <v>2</v>
      </c>
      <c r="N7" s="104">
        <v>0</v>
      </c>
      <c r="O7" s="104">
        <v>0</v>
      </c>
      <c r="P7" s="104">
        <v>0</v>
      </c>
      <c r="Q7" s="104">
        <v>0</v>
      </c>
      <c r="R7" s="104">
        <v>93</v>
      </c>
      <c r="S7" s="104">
        <v>4</v>
      </c>
      <c r="T7" s="104">
        <v>0</v>
      </c>
      <c r="U7" s="104">
        <v>0</v>
      </c>
      <c r="V7" s="104">
        <v>0</v>
      </c>
      <c r="W7" s="104">
        <v>0</v>
      </c>
      <c r="X7" s="104">
        <v>78</v>
      </c>
      <c r="Y7" s="104">
        <v>4</v>
      </c>
      <c r="Z7" s="104">
        <v>0</v>
      </c>
      <c r="AA7" s="104">
        <v>0</v>
      </c>
      <c r="AB7" s="104">
        <v>96</v>
      </c>
      <c r="AC7" s="104">
        <v>3</v>
      </c>
      <c r="AD7" s="104">
        <v>95.8</v>
      </c>
      <c r="AE7" s="104">
        <v>2</v>
      </c>
      <c r="AF7" s="104">
        <v>95</v>
      </c>
      <c r="AG7" s="104">
        <v>2</v>
      </c>
      <c r="AH7" s="104">
        <v>85</v>
      </c>
      <c r="AI7" s="104">
        <v>3</v>
      </c>
      <c r="AJ7" s="104">
        <v>95.7</v>
      </c>
      <c r="AK7" s="104">
        <v>3</v>
      </c>
      <c r="AL7" s="104">
        <v>80</v>
      </c>
      <c r="AM7" s="104">
        <v>3</v>
      </c>
      <c r="AN7" s="104">
        <v>0</v>
      </c>
      <c r="AO7" s="104">
        <v>0</v>
      </c>
      <c r="AP7" s="104">
        <v>93</v>
      </c>
      <c r="AQ7" s="104">
        <v>2</v>
      </c>
      <c r="AR7" s="104">
        <v>72</v>
      </c>
      <c r="AS7" s="104">
        <v>3</v>
      </c>
      <c r="AT7" s="104">
        <v>73</v>
      </c>
      <c r="AU7" s="104">
        <v>2</v>
      </c>
      <c r="AV7" s="104">
        <v>0</v>
      </c>
      <c r="AW7" s="104">
        <v>0</v>
      </c>
      <c r="AX7" s="104">
        <v>87</v>
      </c>
      <c r="AY7" s="104">
        <v>0</v>
      </c>
      <c r="AZ7" s="104">
        <v>95</v>
      </c>
      <c r="BA7" s="104">
        <v>0</v>
      </c>
      <c r="BB7" s="104">
        <v>95</v>
      </c>
      <c r="BC7" s="104">
        <v>4</v>
      </c>
      <c r="BD7" s="104">
        <v>0</v>
      </c>
      <c r="BE7" s="104">
        <v>0</v>
      </c>
      <c r="BF7" s="104">
        <v>0</v>
      </c>
      <c r="BG7" s="104">
        <v>0</v>
      </c>
      <c r="BH7" s="104">
        <v>0</v>
      </c>
      <c r="BI7" s="104">
        <v>0</v>
      </c>
      <c r="BJ7" s="104">
        <v>95</v>
      </c>
      <c r="BK7" s="104">
        <v>2</v>
      </c>
      <c r="BL7" s="104">
        <v>0</v>
      </c>
      <c r="BM7" s="104">
        <v>0</v>
      </c>
      <c r="BN7" s="104">
        <v>0</v>
      </c>
      <c r="BO7" s="104">
        <v>0</v>
      </c>
      <c r="BP7" s="104">
        <v>0</v>
      </c>
      <c r="BQ7" s="104">
        <v>0</v>
      </c>
      <c r="BR7" s="104">
        <v>0</v>
      </c>
      <c r="BS7" s="104">
        <v>0</v>
      </c>
      <c r="BT7" s="104">
        <v>0</v>
      </c>
      <c r="BU7" s="104">
        <v>0</v>
      </c>
      <c r="BV7" s="104"/>
      <c r="BW7" s="104"/>
      <c r="BX7" s="104"/>
      <c r="BY7" s="104"/>
      <c r="BZ7" s="104"/>
      <c r="CA7" s="104"/>
      <c r="CB7" s="104"/>
      <c r="CC7" s="104"/>
      <c r="CD7" s="104">
        <f>G7+I7+K7+M7+O7+Q7+S7+U7+W7+Y7+AA7+AC7+AE7+AG7+AI7+AK7+AM7+AO7+AQ7+AS7+AU7+AW7+AY7+BA7+BC7+BE7+BG7+BI7+BK7+BM7+BO7+BQ7+BU7+BW7+BY7+BS7+CA7+CC7</f>
        <v>39</v>
      </c>
      <c r="CE7" s="105">
        <f>(F7*G7+H7*I7+J7*K7+L7*M7+N7*O7+P7*Q7+R7*S7+T7*U7+V7*W7+X7*Y7+Z7*AA7+AB7*AC7+AD7*AE7+AF7*AG7+AH7*AI7+AJ7*AK7+AL7*AM7+AN7*AO7+AP7*AQ7+AR7*AS7+AT7*AU7+AV7*AW7+AX7*AY7+AZ7*BA7+BB7*BC7+BD7*BE7+BF7*BG7+BH7*BI7+BJ7*BK7+BL7*BM7+BN7*BO7+BP7*BQ7+BR7*BS7+BT7*BU7+BV7*BW7+BX7*BY7+BZ7*CA7+CB7*CC7)/CD7</f>
        <v>87.787179487179486</v>
      </c>
      <c r="CF7" s="106">
        <v>84</v>
      </c>
      <c r="CG7" s="106">
        <v>94</v>
      </c>
      <c r="CH7" s="107">
        <f>(CF7+CG7)/2</f>
        <v>89</v>
      </c>
    </row>
    <row r="8" spans="1:86" ht="17.45" customHeight="1" x14ac:dyDescent="0.2">
      <c r="A8" s="104">
        <v>7</v>
      </c>
      <c r="B8" s="104">
        <v>2019111982</v>
      </c>
      <c r="C8" s="104" t="s">
        <v>187</v>
      </c>
      <c r="D8" s="104" t="s">
        <v>12</v>
      </c>
      <c r="E8" s="104" t="s">
        <v>174</v>
      </c>
      <c r="F8" s="104">
        <v>0</v>
      </c>
      <c r="G8" s="104">
        <v>0</v>
      </c>
      <c r="H8" s="104">
        <v>0</v>
      </c>
      <c r="I8" s="104">
        <v>0</v>
      </c>
      <c r="J8" s="104">
        <v>0</v>
      </c>
      <c r="K8" s="104">
        <v>0</v>
      </c>
      <c r="L8" s="104">
        <v>86</v>
      </c>
      <c r="M8" s="104">
        <v>2</v>
      </c>
      <c r="N8" s="104">
        <v>0</v>
      </c>
      <c r="O8" s="104">
        <v>0</v>
      </c>
      <c r="P8" s="104">
        <v>0</v>
      </c>
      <c r="Q8" s="104">
        <v>0</v>
      </c>
      <c r="R8" s="104">
        <v>77</v>
      </c>
      <c r="S8" s="104">
        <v>4</v>
      </c>
      <c r="T8" s="104">
        <v>0</v>
      </c>
      <c r="U8" s="104">
        <v>0</v>
      </c>
      <c r="V8" s="104">
        <v>0</v>
      </c>
      <c r="W8" s="104">
        <v>0</v>
      </c>
      <c r="X8" s="104">
        <v>85</v>
      </c>
      <c r="Y8" s="104">
        <v>4</v>
      </c>
      <c r="Z8" s="104">
        <v>0</v>
      </c>
      <c r="AA8" s="104">
        <v>0</v>
      </c>
      <c r="AB8" s="104">
        <v>92</v>
      </c>
      <c r="AC8" s="104">
        <v>3</v>
      </c>
      <c r="AD8" s="104">
        <v>82</v>
      </c>
      <c r="AE8" s="104">
        <v>2</v>
      </c>
      <c r="AF8" s="104">
        <v>95</v>
      </c>
      <c r="AG8" s="104">
        <v>2</v>
      </c>
      <c r="AH8" s="104">
        <v>90</v>
      </c>
      <c r="AI8" s="104">
        <v>3</v>
      </c>
      <c r="AJ8" s="104">
        <v>95.7</v>
      </c>
      <c r="AK8" s="104">
        <v>3</v>
      </c>
      <c r="AL8" s="104">
        <v>83</v>
      </c>
      <c r="AM8" s="104">
        <v>3</v>
      </c>
      <c r="AN8" s="104">
        <v>0</v>
      </c>
      <c r="AO8" s="104">
        <v>0</v>
      </c>
      <c r="AP8" s="104">
        <v>94</v>
      </c>
      <c r="AQ8" s="104">
        <v>2</v>
      </c>
      <c r="AR8" s="104">
        <v>81</v>
      </c>
      <c r="AS8" s="104">
        <v>3</v>
      </c>
      <c r="AT8" s="104">
        <v>86</v>
      </c>
      <c r="AU8" s="104">
        <v>2</v>
      </c>
      <c r="AV8" s="104">
        <v>0</v>
      </c>
      <c r="AW8" s="104">
        <v>0</v>
      </c>
      <c r="AX8" s="104">
        <v>95</v>
      </c>
      <c r="AY8" s="104">
        <v>0</v>
      </c>
      <c r="AZ8" s="104">
        <v>96.7</v>
      </c>
      <c r="BA8" s="104">
        <v>0</v>
      </c>
      <c r="BB8" s="104">
        <v>91</v>
      </c>
      <c r="BC8" s="104">
        <v>4</v>
      </c>
      <c r="BD8" s="104">
        <v>0</v>
      </c>
      <c r="BE8" s="104">
        <v>0</v>
      </c>
      <c r="BF8" s="104">
        <v>95</v>
      </c>
      <c r="BG8" s="104">
        <v>2</v>
      </c>
      <c r="BH8" s="104">
        <v>0</v>
      </c>
      <c r="BI8" s="104">
        <v>0</v>
      </c>
      <c r="BJ8" s="104">
        <v>0</v>
      </c>
      <c r="BK8" s="104">
        <v>0</v>
      </c>
      <c r="BL8" s="104">
        <v>0</v>
      </c>
      <c r="BM8" s="104">
        <v>0</v>
      </c>
      <c r="BN8" s="104">
        <v>0</v>
      </c>
      <c r="BO8" s="104">
        <v>0</v>
      </c>
      <c r="BP8" s="104">
        <v>0</v>
      </c>
      <c r="BQ8" s="104">
        <v>0</v>
      </c>
      <c r="BR8" s="104">
        <v>0</v>
      </c>
      <c r="BS8" s="104">
        <v>0</v>
      </c>
      <c r="BT8" s="104">
        <v>0</v>
      </c>
      <c r="BU8" s="104">
        <v>0</v>
      </c>
      <c r="BV8" s="104"/>
      <c r="BW8" s="104"/>
      <c r="BX8" s="104"/>
      <c r="BY8" s="104"/>
      <c r="BZ8" s="104"/>
      <c r="CA8" s="104"/>
      <c r="CB8" s="104"/>
      <c r="CC8" s="104"/>
      <c r="CD8" s="104">
        <f>G8+I8+K8+M8+O8+Q8+S8+U8+W8+Y8+AA8+AC8+AE8+AG8+AI8+AK8+AM8+AO8+AQ8+AS8+AU8+AW8+AY8+BA8+BC8+BE8+BG8+BI8+BK8+BM8+BO8+BQ8+BU8+BW8+BY8+BS8+CA8+CC8</f>
        <v>39</v>
      </c>
      <c r="CE8" s="105">
        <f>(F8*G8+H8*I8+J8*K8+L8*M8+N8*O8+P8*Q8+R8*S8+T8*U8+V8*W8+X8*Y8+Z8*AA8+AB8*AC8+AD8*AE8+AF8*AG8+AH8*AI8+AJ8*AK8+AL8*AM8+AN8*AO8+AP8*AQ8+AR8*AS8+AT8*AU8+AV8*AW8+AX8*AY8+AZ8*BA8+BB8*BC8+BD8*BE8+BF8*BG8+BH8*BI8+BJ8*BK8+BL8*BM8+BN8*BO8+BP8*BQ8+BR8*BS8+BT8*BU8+BV8*BW8+BX8*BY8+BZ8*CA8+CB8*CC8)/CD8</f>
        <v>87.515384615384619</v>
      </c>
      <c r="CF8" s="106">
        <v>85</v>
      </c>
      <c r="CG8" s="106">
        <v>98</v>
      </c>
      <c r="CH8" s="107">
        <f>(CF8+CG8)/2</f>
        <v>91.5</v>
      </c>
    </row>
    <row r="9" spans="1:86" ht="17.45" customHeight="1" x14ac:dyDescent="0.2">
      <c r="A9" s="104">
        <v>8</v>
      </c>
      <c r="B9" s="104">
        <v>2019111794</v>
      </c>
      <c r="C9" s="104" t="s">
        <v>191</v>
      </c>
      <c r="D9" s="104" t="s">
        <v>13</v>
      </c>
      <c r="E9" s="104" t="s">
        <v>174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4">
        <v>97</v>
      </c>
      <c r="M9" s="104">
        <v>2</v>
      </c>
      <c r="N9" s="104">
        <v>0</v>
      </c>
      <c r="O9" s="104">
        <v>0</v>
      </c>
      <c r="P9" s="104">
        <v>0</v>
      </c>
      <c r="Q9" s="104">
        <v>0</v>
      </c>
      <c r="R9" s="104">
        <v>89</v>
      </c>
      <c r="S9" s="104">
        <v>4</v>
      </c>
      <c r="T9" s="104">
        <v>0</v>
      </c>
      <c r="U9" s="104">
        <v>0</v>
      </c>
      <c r="V9" s="104">
        <v>0</v>
      </c>
      <c r="W9" s="104">
        <v>0</v>
      </c>
      <c r="X9" s="104">
        <v>82</v>
      </c>
      <c r="Y9" s="104">
        <v>4</v>
      </c>
      <c r="Z9" s="104">
        <v>0</v>
      </c>
      <c r="AA9" s="104">
        <v>0</v>
      </c>
      <c r="AB9" s="104">
        <v>85</v>
      </c>
      <c r="AC9" s="104">
        <v>3</v>
      </c>
      <c r="AD9" s="104">
        <v>83.1</v>
      </c>
      <c r="AE9" s="104">
        <v>2</v>
      </c>
      <c r="AF9" s="104">
        <v>96</v>
      </c>
      <c r="AG9" s="104">
        <v>2</v>
      </c>
      <c r="AH9" s="104">
        <v>90</v>
      </c>
      <c r="AI9" s="104">
        <v>3</v>
      </c>
      <c r="AJ9" s="104">
        <v>93.6</v>
      </c>
      <c r="AK9" s="104">
        <v>3</v>
      </c>
      <c r="AL9" s="104">
        <v>71</v>
      </c>
      <c r="AM9" s="104">
        <v>3</v>
      </c>
      <c r="AN9" s="104">
        <v>0</v>
      </c>
      <c r="AO9" s="104">
        <v>0</v>
      </c>
      <c r="AP9" s="104">
        <v>91</v>
      </c>
      <c r="AQ9" s="104">
        <v>2</v>
      </c>
      <c r="AR9" s="104">
        <v>78</v>
      </c>
      <c r="AS9" s="104">
        <v>3</v>
      </c>
      <c r="AT9" s="104">
        <v>80</v>
      </c>
      <c r="AU9" s="104">
        <v>2</v>
      </c>
      <c r="AV9" s="104">
        <v>0</v>
      </c>
      <c r="AW9" s="104">
        <v>0</v>
      </c>
      <c r="AX9" s="104">
        <v>94</v>
      </c>
      <c r="AY9" s="104">
        <v>0</v>
      </c>
      <c r="AZ9" s="104">
        <v>92</v>
      </c>
      <c r="BA9" s="104">
        <v>0</v>
      </c>
      <c r="BB9" s="104">
        <v>98</v>
      </c>
      <c r="BC9" s="104">
        <v>4</v>
      </c>
      <c r="BD9" s="104">
        <v>0</v>
      </c>
      <c r="BE9" s="104">
        <v>0</v>
      </c>
      <c r="BF9" s="104">
        <v>90</v>
      </c>
      <c r="BG9" s="104">
        <v>2</v>
      </c>
      <c r="BH9" s="104">
        <v>0</v>
      </c>
      <c r="BI9" s="104">
        <v>0</v>
      </c>
      <c r="BJ9" s="104">
        <v>88</v>
      </c>
      <c r="BK9" s="104">
        <v>2</v>
      </c>
      <c r="BL9" s="104">
        <v>0</v>
      </c>
      <c r="BM9" s="104">
        <v>0</v>
      </c>
      <c r="BN9" s="104">
        <v>0</v>
      </c>
      <c r="BO9" s="104">
        <v>0</v>
      </c>
      <c r="BP9" s="104">
        <v>0</v>
      </c>
      <c r="BQ9" s="104">
        <v>0</v>
      </c>
      <c r="BR9" s="104">
        <v>0</v>
      </c>
      <c r="BS9" s="104">
        <v>0</v>
      </c>
      <c r="BT9" s="104">
        <v>0</v>
      </c>
      <c r="BU9" s="104">
        <v>0</v>
      </c>
      <c r="BV9" s="104"/>
      <c r="BW9" s="104"/>
      <c r="BX9" s="104"/>
      <c r="BY9" s="104"/>
      <c r="BZ9" s="104"/>
      <c r="CA9" s="104"/>
      <c r="CB9" s="104"/>
      <c r="CC9" s="104"/>
      <c r="CD9" s="104">
        <f>G9+I9+K9+M9+O9+Q9+S9+U9+W9+Y9+AA9+AC9+AE9+AG9+AI9+AK9+AM9+AO9+AQ9+AS9+AU9+AW9+AY9+BA9+BC9+BE9+BG9+BI9+BK9+BM9+BO9+BQ9+BU9+BW9+BY9+BS9+CA9+CC9</f>
        <v>41</v>
      </c>
      <c r="CE9" s="105">
        <f>(F9*G9+H9*I9+J9*K9+L9*M9+N9*O9+P9*Q9+R9*S9+T9*U9+V9*W9+X9*Y9+Z9*AA9+AB9*AC9+AD9*AE9+AF9*AG9+AH9*AI9+AJ9*AK9+AL9*AM9+AN9*AO9+AP9*AQ9+AR9*AS9+AT9*AU9+AV9*AW9+AX9*AY9+AZ9*BA9+BB9*BC9+BD9*BE9+BF9*BG9+BH9*BI9+BJ9*BK9+BL9*BM9+BN9*BO9+BP9*BQ9+BR9*BS9+BT9*BU9+BV9*BW9+BX9*BY9+BZ9*CA9+CB9*CC9)/CD9</f>
        <v>87.292682926829272</v>
      </c>
      <c r="CF9" s="106">
        <v>71</v>
      </c>
      <c r="CG9" s="106">
        <v>93</v>
      </c>
      <c r="CH9" s="107">
        <f>(CF9+CG9)/2</f>
        <v>82</v>
      </c>
    </row>
    <row r="10" spans="1:86" ht="17.45" customHeight="1" x14ac:dyDescent="0.2">
      <c r="A10" s="104">
        <v>9</v>
      </c>
      <c r="B10" s="104">
        <v>2019111971</v>
      </c>
      <c r="C10" s="104" t="s">
        <v>179</v>
      </c>
      <c r="D10" s="104" t="s">
        <v>12</v>
      </c>
      <c r="E10" s="104" t="s">
        <v>174</v>
      </c>
      <c r="F10" s="104">
        <v>0</v>
      </c>
      <c r="G10" s="104">
        <v>0</v>
      </c>
      <c r="H10" s="104">
        <v>0</v>
      </c>
      <c r="I10" s="104">
        <v>0</v>
      </c>
      <c r="J10" s="104">
        <v>0</v>
      </c>
      <c r="K10" s="104">
        <v>0</v>
      </c>
      <c r="L10" s="104">
        <v>88</v>
      </c>
      <c r="M10" s="104">
        <v>2</v>
      </c>
      <c r="N10" s="104">
        <v>0</v>
      </c>
      <c r="O10" s="104">
        <v>0</v>
      </c>
      <c r="P10" s="104">
        <v>0</v>
      </c>
      <c r="Q10" s="104">
        <v>0</v>
      </c>
      <c r="R10" s="104">
        <v>78</v>
      </c>
      <c r="S10" s="104">
        <v>4</v>
      </c>
      <c r="T10" s="104">
        <v>0</v>
      </c>
      <c r="U10" s="104">
        <v>0</v>
      </c>
      <c r="V10" s="104">
        <v>0</v>
      </c>
      <c r="W10" s="104">
        <v>0</v>
      </c>
      <c r="X10" s="104">
        <v>78</v>
      </c>
      <c r="Y10" s="104">
        <v>4</v>
      </c>
      <c r="Z10" s="104">
        <v>0</v>
      </c>
      <c r="AA10" s="104">
        <v>0</v>
      </c>
      <c r="AB10" s="104">
        <v>97</v>
      </c>
      <c r="AC10" s="104">
        <v>3</v>
      </c>
      <c r="AD10" s="104">
        <v>90.1</v>
      </c>
      <c r="AE10" s="104">
        <v>2</v>
      </c>
      <c r="AF10" s="104">
        <v>90</v>
      </c>
      <c r="AG10" s="104">
        <v>2</v>
      </c>
      <c r="AH10" s="104">
        <v>93</v>
      </c>
      <c r="AI10" s="104">
        <v>3</v>
      </c>
      <c r="AJ10" s="104">
        <v>94.2</v>
      </c>
      <c r="AK10" s="104">
        <v>3</v>
      </c>
      <c r="AL10" s="104">
        <v>80</v>
      </c>
      <c r="AM10" s="104">
        <v>3</v>
      </c>
      <c r="AN10" s="104">
        <v>0</v>
      </c>
      <c r="AO10" s="104">
        <v>0</v>
      </c>
      <c r="AP10" s="104">
        <v>94</v>
      </c>
      <c r="AQ10" s="104">
        <v>2</v>
      </c>
      <c r="AR10" s="104">
        <v>81</v>
      </c>
      <c r="AS10" s="104">
        <v>3</v>
      </c>
      <c r="AT10" s="104">
        <v>88</v>
      </c>
      <c r="AU10" s="104">
        <v>2</v>
      </c>
      <c r="AV10" s="104">
        <v>0</v>
      </c>
      <c r="AW10" s="104">
        <v>0</v>
      </c>
      <c r="AX10" s="104">
        <v>95</v>
      </c>
      <c r="AY10" s="104">
        <v>0</v>
      </c>
      <c r="AZ10" s="104">
        <v>97</v>
      </c>
      <c r="BA10" s="104">
        <v>0</v>
      </c>
      <c r="BB10" s="104">
        <v>84</v>
      </c>
      <c r="BC10" s="104">
        <v>4</v>
      </c>
      <c r="BD10" s="104">
        <v>0</v>
      </c>
      <c r="BE10" s="104">
        <v>0</v>
      </c>
      <c r="BF10" s="104">
        <v>0</v>
      </c>
      <c r="BG10" s="104">
        <v>0</v>
      </c>
      <c r="BH10" s="104">
        <v>0</v>
      </c>
      <c r="BI10" s="104">
        <v>0</v>
      </c>
      <c r="BJ10" s="104">
        <v>0</v>
      </c>
      <c r="BK10" s="104">
        <v>0</v>
      </c>
      <c r="BL10" s="104">
        <v>95</v>
      </c>
      <c r="BM10" s="104">
        <v>2</v>
      </c>
      <c r="BN10" s="104">
        <v>0</v>
      </c>
      <c r="BO10" s="104">
        <v>0</v>
      </c>
      <c r="BP10" s="104">
        <v>0</v>
      </c>
      <c r="BQ10" s="104">
        <v>0</v>
      </c>
      <c r="BR10" s="104">
        <v>0</v>
      </c>
      <c r="BS10" s="104">
        <v>0</v>
      </c>
      <c r="BT10" s="104">
        <v>0</v>
      </c>
      <c r="BU10" s="104">
        <v>0</v>
      </c>
      <c r="BV10" s="104"/>
      <c r="BW10" s="104"/>
      <c r="BX10" s="104"/>
      <c r="BY10" s="104"/>
      <c r="BZ10" s="104"/>
      <c r="CA10" s="104"/>
      <c r="CB10" s="104"/>
      <c r="CC10" s="104"/>
      <c r="CD10" s="104">
        <f>G10+I10+K10+M10+O10+Q10+S10+U10+W10+Y10+AA10+AC10+AE10+AG10+AI10+AK10+AM10+AO10+AQ10+AS10+AU10+AW10+AY10+BA10+BC10+BE10+BG10+BI10+BK10+BM10+BO10+BQ10+BU10+BW10+BY10+BS10+CA10+CC10</f>
        <v>39</v>
      </c>
      <c r="CE10" s="105">
        <f>(F10*G10+H10*I10+J10*K10+L10*M10+N10*O10+P10*Q10+R10*S10+T10*U10+V10*W10+X10*Y10+Z10*AA10+AB10*AC10+AD10*AE10+AF10*AG10+AH10*AI10+AJ10*AK10+AL10*AM10+AN10*AO10+AP10*AQ10+AR10*AS10+AT10*AU10+AV10*AW10+AX10*AY10+AZ10*BA10+BB10*BC10+BD10*BE10+BF10*BG10+BH10*BI10+BJ10*BK10+BL10*BM10+BN10*BO10+BP10*BQ10+BR10*BS10+BT10*BU10+BV10*BW10+BX10*BY10+BZ10*CA10+CB10*CC10)/CD10</f>
        <v>86.815384615384616</v>
      </c>
      <c r="CF10" s="106">
        <v>90</v>
      </c>
      <c r="CG10" s="106">
        <v>87.6</v>
      </c>
      <c r="CH10" s="107">
        <f>(CF10+CG10)/2</f>
        <v>88.8</v>
      </c>
    </row>
    <row r="11" spans="1:86" ht="17.45" customHeight="1" x14ac:dyDescent="0.2">
      <c r="A11" s="104">
        <v>10</v>
      </c>
      <c r="B11" s="104">
        <v>2019111910</v>
      </c>
      <c r="C11" s="104" t="s">
        <v>178</v>
      </c>
      <c r="D11" s="104" t="s">
        <v>13</v>
      </c>
      <c r="E11" s="104" t="s">
        <v>174</v>
      </c>
      <c r="F11" s="104">
        <v>80</v>
      </c>
      <c r="G11" s="104">
        <v>4</v>
      </c>
      <c r="H11" s="104">
        <v>0</v>
      </c>
      <c r="I11" s="104">
        <v>0</v>
      </c>
      <c r="J11" s="104">
        <v>0</v>
      </c>
      <c r="K11" s="104">
        <v>0</v>
      </c>
      <c r="L11" s="104">
        <v>0</v>
      </c>
      <c r="M11" s="104">
        <v>0</v>
      </c>
      <c r="N11" s="104">
        <v>0</v>
      </c>
      <c r="O11" s="104">
        <v>0</v>
      </c>
      <c r="P11" s="104">
        <v>86</v>
      </c>
      <c r="Q11" s="104">
        <v>2</v>
      </c>
      <c r="R11" s="104">
        <v>85</v>
      </c>
      <c r="S11" s="104">
        <v>4</v>
      </c>
      <c r="T11" s="104">
        <v>93</v>
      </c>
      <c r="U11" s="104">
        <v>2</v>
      </c>
      <c r="V11" s="104">
        <v>88</v>
      </c>
      <c r="W11" s="104">
        <v>2</v>
      </c>
      <c r="X11" s="104">
        <v>0</v>
      </c>
      <c r="Y11" s="104">
        <v>0</v>
      </c>
      <c r="Z11" s="104">
        <v>88</v>
      </c>
      <c r="AA11" s="104">
        <v>3</v>
      </c>
      <c r="AB11" s="104">
        <v>0</v>
      </c>
      <c r="AC11" s="104">
        <v>0</v>
      </c>
      <c r="AD11" s="104">
        <v>0</v>
      </c>
      <c r="AE11" s="104">
        <v>0</v>
      </c>
      <c r="AF11" s="104">
        <v>93</v>
      </c>
      <c r="AG11" s="104">
        <v>2</v>
      </c>
      <c r="AH11" s="104">
        <v>0</v>
      </c>
      <c r="AI11" s="104">
        <v>0</v>
      </c>
      <c r="AJ11" s="104">
        <v>0</v>
      </c>
      <c r="AK11" s="104">
        <v>0</v>
      </c>
      <c r="AL11" s="104">
        <v>73</v>
      </c>
      <c r="AM11" s="104">
        <v>3</v>
      </c>
      <c r="AN11" s="104">
        <v>90</v>
      </c>
      <c r="AO11" s="104">
        <v>2</v>
      </c>
      <c r="AP11" s="104">
        <v>94</v>
      </c>
      <c r="AQ11" s="104">
        <v>2</v>
      </c>
      <c r="AR11" s="104">
        <v>80</v>
      </c>
      <c r="AS11" s="104">
        <v>3</v>
      </c>
      <c r="AT11" s="104">
        <v>88</v>
      </c>
      <c r="AU11" s="104">
        <v>2</v>
      </c>
      <c r="AV11" s="104">
        <v>72</v>
      </c>
      <c r="AW11" s="104">
        <v>2</v>
      </c>
      <c r="AX11" s="104">
        <v>92</v>
      </c>
      <c r="AY11" s="104">
        <v>0</v>
      </c>
      <c r="AZ11" s="104">
        <v>97</v>
      </c>
      <c r="BA11" s="104">
        <v>0</v>
      </c>
      <c r="BB11" s="104">
        <v>97</v>
      </c>
      <c r="BC11" s="104">
        <v>4</v>
      </c>
      <c r="BD11" s="104">
        <v>0</v>
      </c>
      <c r="BE11" s="104">
        <v>0</v>
      </c>
      <c r="BF11" s="104">
        <v>0</v>
      </c>
      <c r="BG11" s="104">
        <v>0</v>
      </c>
      <c r="BH11" s="104">
        <v>0</v>
      </c>
      <c r="BI11" s="104">
        <v>0</v>
      </c>
      <c r="BJ11" s="104">
        <v>0</v>
      </c>
      <c r="BK11" s="104">
        <v>0</v>
      </c>
      <c r="BL11" s="104">
        <v>0</v>
      </c>
      <c r="BM11" s="104">
        <v>0</v>
      </c>
      <c r="BN11" s="104">
        <v>0</v>
      </c>
      <c r="BO11" s="104">
        <v>0</v>
      </c>
      <c r="BP11" s="104">
        <v>0</v>
      </c>
      <c r="BQ11" s="104">
        <v>0</v>
      </c>
      <c r="BR11" s="104">
        <v>88</v>
      </c>
      <c r="BS11" s="104">
        <v>2</v>
      </c>
      <c r="BT11" s="104">
        <v>0</v>
      </c>
      <c r="BU11" s="104">
        <v>0</v>
      </c>
      <c r="BV11" s="104"/>
      <c r="BW11" s="104"/>
      <c r="BX11" s="104"/>
      <c r="BY11" s="104"/>
      <c r="BZ11" s="104"/>
      <c r="CA11" s="104"/>
      <c r="CB11" s="104"/>
      <c r="CC11" s="104"/>
      <c r="CD11" s="104">
        <f>G11+I11+K11+M11+O11+Q11+S11+U11+W11+Y11+AA11+AC11+AE11+AG11+AI11+AK11+AM11+AO11+AQ11+AS11+AU11+AW11+AY11+BA11+BC11+BE11+BG11+BI11+BK11+BM11+BO11+BQ11+BU11+BW11+BY11+BS11+CA11+CC11</f>
        <v>39</v>
      </c>
      <c r="CE11" s="105">
        <f>(F11*G11+H11*I11+J11*K11+L11*M11+N11*O11+P11*Q11+R11*S11+T11*U11+V11*W11+X11*Y11+Z11*AA11+AB11*AC11+AD11*AE11+AF11*AG11+AH11*AI11+AJ11*AK11+AL11*AM11+AN11*AO11+AP11*AQ11+AR11*AS11+AT11*AU11+AV11*AW11+AX11*AY11+AZ11*BA11+BB11*BC11+BD11*BE11+BF11*BG11+BH11*BI11+BJ11*BK11+BL11*BM11+BN11*BO11+BP11*BQ11+BR11*BS11+BT11*BU11+BV11*BW11+BX11*BY11+BZ11*CA11+CB11*CC11)/CD11</f>
        <v>86.025641025641022</v>
      </c>
      <c r="CF11" s="106">
        <v>81</v>
      </c>
      <c r="CG11" s="106">
        <v>89</v>
      </c>
      <c r="CH11" s="107">
        <f>(CF11+CG11)/2</f>
        <v>85</v>
      </c>
    </row>
    <row r="12" spans="1:86" ht="17.45" customHeight="1" x14ac:dyDescent="0.2">
      <c r="A12" s="104">
        <v>11</v>
      </c>
      <c r="B12" s="104">
        <v>2019111849</v>
      </c>
      <c r="C12" s="104" t="s">
        <v>183</v>
      </c>
      <c r="D12" s="104" t="s">
        <v>12</v>
      </c>
      <c r="E12" s="104" t="s">
        <v>174</v>
      </c>
      <c r="F12" s="104">
        <v>0</v>
      </c>
      <c r="G12" s="104">
        <v>0</v>
      </c>
      <c r="H12" s="104">
        <v>0</v>
      </c>
      <c r="I12" s="104">
        <v>0</v>
      </c>
      <c r="J12" s="104">
        <v>0</v>
      </c>
      <c r="K12" s="104">
        <v>0</v>
      </c>
      <c r="L12" s="104">
        <v>88</v>
      </c>
      <c r="M12" s="104">
        <v>2</v>
      </c>
      <c r="N12" s="104">
        <v>0</v>
      </c>
      <c r="O12" s="104">
        <v>0</v>
      </c>
      <c r="P12" s="104">
        <v>0</v>
      </c>
      <c r="Q12" s="104">
        <v>0</v>
      </c>
      <c r="R12" s="104">
        <v>78</v>
      </c>
      <c r="S12" s="104">
        <v>4</v>
      </c>
      <c r="T12" s="104">
        <v>0</v>
      </c>
      <c r="U12" s="104">
        <v>0</v>
      </c>
      <c r="V12" s="104">
        <v>0</v>
      </c>
      <c r="W12" s="104">
        <v>0</v>
      </c>
      <c r="X12" s="104">
        <v>73</v>
      </c>
      <c r="Y12" s="104">
        <v>4</v>
      </c>
      <c r="Z12" s="104">
        <v>0</v>
      </c>
      <c r="AA12" s="104">
        <v>0</v>
      </c>
      <c r="AB12" s="104">
        <v>86</v>
      </c>
      <c r="AC12" s="104">
        <v>3</v>
      </c>
      <c r="AD12" s="104">
        <v>81</v>
      </c>
      <c r="AE12" s="104">
        <v>2</v>
      </c>
      <c r="AF12" s="104">
        <v>88</v>
      </c>
      <c r="AG12" s="104">
        <v>2</v>
      </c>
      <c r="AH12" s="104">
        <v>84</v>
      </c>
      <c r="AI12" s="104">
        <v>3</v>
      </c>
      <c r="AJ12" s="104">
        <v>98.1</v>
      </c>
      <c r="AK12" s="104">
        <v>3</v>
      </c>
      <c r="AL12" s="104">
        <v>75</v>
      </c>
      <c r="AM12" s="104">
        <v>3</v>
      </c>
      <c r="AN12" s="104">
        <v>0</v>
      </c>
      <c r="AO12" s="104">
        <v>0</v>
      </c>
      <c r="AP12" s="104">
        <v>91</v>
      </c>
      <c r="AQ12" s="104">
        <v>2</v>
      </c>
      <c r="AR12" s="104">
        <v>82</v>
      </c>
      <c r="AS12" s="104">
        <v>3</v>
      </c>
      <c r="AT12" s="104">
        <v>81</v>
      </c>
      <c r="AU12" s="104">
        <v>2</v>
      </c>
      <c r="AV12" s="104">
        <v>0</v>
      </c>
      <c r="AW12" s="104">
        <v>0</v>
      </c>
      <c r="AX12" s="104">
        <v>94</v>
      </c>
      <c r="AY12" s="104">
        <v>0</v>
      </c>
      <c r="AZ12" s="104">
        <v>93.7</v>
      </c>
      <c r="BA12" s="104">
        <v>0</v>
      </c>
      <c r="BB12" s="104">
        <v>87</v>
      </c>
      <c r="BC12" s="104">
        <v>4</v>
      </c>
      <c r="BD12" s="104">
        <v>0</v>
      </c>
      <c r="BE12" s="104">
        <v>0</v>
      </c>
      <c r="BF12" s="104">
        <v>90</v>
      </c>
      <c r="BG12" s="104">
        <v>2</v>
      </c>
      <c r="BH12" s="104">
        <v>0</v>
      </c>
      <c r="BI12" s="104">
        <v>0</v>
      </c>
      <c r="BJ12" s="104">
        <v>0</v>
      </c>
      <c r="BK12" s="104">
        <v>0</v>
      </c>
      <c r="BL12" s="104">
        <v>0</v>
      </c>
      <c r="BM12" s="104">
        <v>0</v>
      </c>
      <c r="BN12" s="104">
        <v>0</v>
      </c>
      <c r="BO12" s="104">
        <v>0</v>
      </c>
      <c r="BP12" s="104">
        <v>0</v>
      </c>
      <c r="BQ12" s="104">
        <v>0</v>
      </c>
      <c r="BR12" s="104">
        <v>0</v>
      </c>
      <c r="BS12" s="104">
        <v>0</v>
      </c>
      <c r="BT12" s="104">
        <v>0</v>
      </c>
      <c r="BU12" s="104">
        <v>0</v>
      </c>
      <c r="BV12" s="104"/>
      <c r="BW12" s="104"/>
      <c r="BX12" s="104"/>
      <c r="BY12" s="104"/>
      <c r="BZ12" s="104"/>
      <c r="CA12" s="104"/>
      <c r="CB12" s="104"/>
      <c r="CC12" s="104"/>
      <c r="CD12" s="104">
        <f>G12+I12+K12+M12+O12+Q12+S12+U12+W12+Y12+AA12+AC12+AE12+AG12+AI12+AK12+AM12+AO12+AQ12+AS12+AU12+AW12+AY12+BA12+BC12+BE12+BG12+BI12+BK12+BM12+BO12+BQ12+BU12+BW12+BY12+BS12+CA12+CC12</f>
        <v>39</v>
      </c>
      <c r="CE12" s="105">
        <f>(F12*G12+H12*I12+J12*K12+L12*M12+N12*O12+P12*Q12+R12*S12+T12*U12+V12*W12+X12*Y12+Z12*AA12+AB12*AC12+AD12*AE12+AF12*AG12+AH12*AI12+AJ12*AK12+AL12*AM12+AN12*AO12+AP12*AQ12+AR12*AS12+AT12*AU12+AV12*AW12+AX12*AY12+AZ12*BA12+BB12*BC12+BD12*BE12+BF12*BG12+BH12*BI12+BJ12*BK12+BL12*BM12+BN12*BO12+BP12*BQ12+BR12*BS12+BT12*BU12+BV12*BW12+BX12*BY12+BZ12*CA12+CB12*CC12)/CD12</f>
        <v>83.725641025641025</v>
      </c>
      <c r="CF12" s="106">
        <v>93</v>
      </c>
      <c r="CG12" s="106">
        <v>98.2</v>
      </c>
      <c r="CH12" s="107">
        <f>(CF12+CG12)/2</f>
        <v>95.6</v>
      </c>
    </row>
    <row r="13" spans="1:86" ht="17.45" customHeight="1" x14ac:dyDescent="0.2">
      <c r="A13" s="104">
        <v>12</v>
      </c>
      <c r="B13" s="104">
        <v>2019111770</v>
      </c>
      <c r="C13" s="104" t="s">
        <v>182</v>
      </c>
      <c r="D13" s="104" t="s">
        <v>13</v>
      </c>
      <c r="E13" s="104" t="s">
        <v>174</v>
      </c>
      <c r="F13" s="104">
        <v>83</v>
      </c>
      <c r="G13" s="104">
        <v>4</v>
      </c>
      <c r="H13" s="104">
        <v>0</v>
      </c>
      <c r="I13" s="104">
        <v>0</v>
      </c>
      <c r="J13" s="104">
        <v>0</v>
      </c>
      <c r="K13" s="104">
        <v>0</v>
      </c>
      <c r="L13" s="104">
        <v>0</v>
      </c>
      <c r="M13" s="104">
        <v>0</v>
      </c>
      <c r="N13" s="104">
        <v>0</v>
      </c>
      <c r="O13" s="104">
        <v>0</v>
      </c>
      <c r="P13" s="104">
        <v>80</v>
      </c>
      <c r="Q13" s="104">
        <v>2</v>
      </c>
      <c r="R13" s="104">
        <v>77</v>
      </c>
      <c r="S13" s="104">
        <v>4</v>
      </c>
      <c r="T13" s="104">
        <v>97</v>
      </c>
      <c r="U13" s="104">
        <v>2</v>
      </c>
      <c r="V13" s="104">
        <v>83</v>
      </c>
      <c r="W13" s="104">
        <v>2</v>
      </c>
      <c r="X13" s="104">
        <v>0</v>
      </c>
      <c r="Y13" s="104">
        <v>0</v>
      </c>
      <c r="Z13" s="104">
        <v>79</v>
      </c>
      <c r="AA13" s="104">
        <v>3</v>
      </c>
      <c r="AB13" s="104">
        <v>0</v>
      </c>
      <c r="AC13" s="104">
        <v>0</v>
      </c>
      <c r="AD13" s="104">
        <v>0</v>
      </c>
      <c r="AE13" s="104">
        <v>0</v>
      </c>
      <c r="AF13" s="104">
        <v>90</v>
      </c>
      <c r="AG13" s="104">
        <v>2</v>
      </c>
      <c r="AH13" s="104">
        <v>0</v>
      </c>
      <c r="AI13" s="104">
        <v>0</v>
      </c>
      <c r="AJ13" s="104">
        <v>0</v>
      </c>
      <c r="AK13" s="104">
        <v>0</v>
      </c>
      <c r="AL13" s="104">
        <v>87</v>
      </c>
      <c r="AM13" s="104">
        <v>3</v>
      </c>
      <c r="AN13" s="104">
        <v>85</v>
      </c>
      <c r="AO13" s="104">
        <v>2</v>
      </c>
      <c r="AP13" s="104">
        <v>87</v>
      </c>
      <c r="AQ13" s="104">
        <v>2</v>
      </c>
      <c r="AR13" s="104">
        <v>86</v>
      </c>
      <c r="AS13" s="104">
        <v>3</v>
      </c>
      <c r="AT13" s="104">
        <v>81</v>
      </c>
      <c r="AU13" s="104">
        <v>2</v>
      </c>
      <c r="AV13" s="104">
        <v>93</v>
      </c>
      <c r="AW13" s="104">
        <v>2</v>
      </c>
      <c r="AX13" s="104">
        <v>91</v>
      </c>
      <c r="AY13" s="104">
        <v>0</v>
      </c>
      <c r="AZ13" s="104">
        <v>96</v>
      </c>
      <c r="BA13" s="104">
        <v>0</v>
      </c>
      <c r="BB13" s="104">
        <v>79</v>
      </c>
      <c r="BC13" s="104">
        <v>4</v>
      </c>
      <c r="BD13" s="104">
        <v>0</v>
      </c>
      <c r="BE13" s="104">
        <v>0</v>
      </c>
      <c r="BF13" s="104">
        <v>0</v>
      </c>
      <c r="BG13" s="104">
        <v>0</v>
      </c>
      <c r="BH13" s="104">
        <v>72</v>
      </c>
      <c r="BI13" s="104">
        <v>2</v>
      </c>
      <c r="BJ13" s="104">
        <v>0</v>
      </c>
      <c r="BK13" s="104">
        <v>0</v>
      </c>
      <c r="BL13" s="104">
        <v>0</v>
      </c>
      <c r="BM13" s="104">
        <v>0</v>
      </c>
      <c r="BN13" s="104">
        <v>0</v>
      </c>
      <c r="BO13" s="104">
        <v>0</v>
      </c>
      <c r="BP13" s="104">
        <v>0</v>
      </c>
      <c r="BQ13" s="104">
        <v>0</v>
      </c>
      <c r="BR13" s="104">
        <v>0</v>
      </c>
      <c r="BS13" s="104">
        <v>0</v>
      </c>
      <c r="BT13" s="104">
        <v>0</v>
      </c>
      <c r="BU13" s="104">
        <v>0</v>
      </c>
      <c r="BV13" s="104"/>
      <c r="BW13" s="104"/>
      <c r="BX13" s="104"/>
      <c r="BY13" s="104"/>
      <c r="BZ13" s="104"/>
      <c r="CA13" s="104"/>
      <c r="CB13" s="104"/>
      <c r="CC13" s="104"/>
      <c r="CD13" s="104">
        <f>G13+I13+K13+M13+O13+Q13+S13+U13+W13+Y13+AA13+AC13+AE13+AG13+AI13+AK13+AM13+AO13+AQ13+AS13+AU13+AW13+AY13+BA13+BC13+BE13+BG13+BI13+BK13+BM13+BO13+BQ13+BU13+BW13+BY13+BS13+CA13+CC13</f>
        <v>39</v>
      </c>
      <c r="CE13" s="105">
        <f>(F13*G13+H13*I13+J13*K13+L13*M13+N13*O13+P13*Q13+R13*S13+T13*U13+V13*W13+X13*Y13+Z13*AA13+AB13*AC13+AD13*AE13+AF13*AG13+AH13*AI13+AJ13*AK13+AL13*AM13+AN13*AO13+AP13*AQ13+AR13*AS13+AT13*AU13+AV13*AW13+AX13*AY13+AZ13*BA13+BB13*BC13+BD13*BE13+BF13*BG13+BH13*BI13+BJ13*BK13+BL13*BM13+BN13*BO13+BP13*BQ13+BR13*BS13+BT13*BU13+BV13*BW13+BX13*BY13+BZ13*CA13+CB13*CC13)/CD13</f>
        <v>83.282051282051285</v>
      </c>
      <c r="CF13" s="106">
        <v>91</v>
      </c>
      <c r="CG13" s="106">
        <v>80</v>
      </c>
      <c r="CH13" s="107">
        <f>(CF13+CG13)/2</f>
        <v>85.5</v>
      </c>
    </row>
    <row r="14" spans="1:86" ht="17.45" customHeight="1" x14ac:dyDescent="0.2">
      <c r="A14" s="104">
        <v>13</v>
      </c>
      <c r="B14" s="104">
        <v>2019111979</v>
      </c>
      <c r="C14" s="104" t="s">
        <v>188</v>
      </c>
      <c r="D14" s="104" t="s">
        <v>13</v>
      </c>
      <c r="E14" s="104" t="s">
        <v>174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04">
        <v>0</v>
      </c>
      <c r="L14" s="104">
        <v>79</v>
      </c>
      <c r="M14" s="104">
        <v>2</v>
      </c>
      <c r="N14" s="104">
        <v>0</v>
      </c>
      <c r="O14" s="104">
        <v>0</v>
      </c>
      <c r="P14" s="104">
        <v>0</v>
      </c>
      <c r="Q14" s="104">
        <v>0</v>
      </c>
      <c r="R14" s="104">
        <v>75</v>
      </c>
      <c r="S14" s="104">
        <v>4</v>
      </c>
      <c r="T14" s="104">
        <v>0</v>
      </c>
      <c r="U14" s="104">
        <v>0</v>
      </c>
      <c r="V14" s="104">
        <v>0</v>
      </c>
      <c r="W14" s="104">
        <v>0</v>
      </c>
      <c r="X14" s="104">
        <v>62</v>
      </c>
      <c r="Y14" s="104">
        <v>4</v>
      </c>
      <c r="Z14" s="104">
        <v>0</v>
      </c>
      <c r="AA14" s="104">
        <v>0</v>
      </c>
      <c r="AB14" s="104">
        <v>85</v>
      </c>
      <c r="AC14" s="104">
        <v>3</v>
      </c>
      <c r="AD14" s="104">
        <v>77.900000000000006</v>
      </c>
      <c r="AE14" s="104">
        <v>2</v>
      </c>
      <c r="AF14" s="104">
        <v>96</v>
      </c>
      <c r="AG14" s="104">
        <v>2</v>
      </c>
      <c r="AH14" s="104">
        <v>86</v>
      </c>
      <c r="AI14" s="104">
        <v>3</v>
      </c>
      <c r="AJ14" s="104">
        <v>84.2</v>
      </c>
      <c r="AK14" s="104">
        <v>3</v>
      </c>
      <c r="AL14" s="104">
        <v>77</v>
      </c>
      <c r="AM14" s="104">
        <v>3</v>
      </c>
      <c r="AN14" s="104">
        <v>0</v>
      </c>
      <c r="AO14" s="104">
        <v>0</v>
      </c>
      <c r="AP14" s="104">
        <v>94</v>
      </c>
      <c r="AQ14" s="104">
        <v>2</v>
      </c>
      <c r="AR14" s="104">
        <v>87</v>
      </c>
      <c r="AS14" s="104">
        <v>3</v>
      </c>
      <c r="AT14" s="104">
        <v>90</v>
      </c>
      <c r="AU14" s="104">
        <v>2</v>
      </c>
      <c r="AV14" s="104">
        <v>0</v>
      </c>
      <c r="AW14" s="104">
        <v>0</v>
      </c>
      <c r="AX14" s="104">
        <v>94</v>
      </c>
      <c r="AY14" s="104">
        <v>0</v>
      </c>
      <c r="AZ14" s="104">
        <v>97</v>
      </c>
      <c r="BA14" s="104">
        <v>0</v>
      </c>
      <c r="BB14" s="104">
        <v>88</v>
      </c>
      <c r="BC14" s="104">
        <v>4</v>
      </c>
      <c r="BD14" s="104">
        <v>0</v>
      </c>
      <c r="BE14" s="104">
        <v>0</v>
      </c>
      <c r="BF14" s="104">
        <v>0</v>
      </c>
      <c r="BG14" s="104">
        <v>0</v>
      </c>
      <c r="BH14" s="104">
        <v>0</v>
      </c>
      <c r="BI14" s="104">
        <v>0</v>
      </c>
      <c r="BJ14" s="104">
        <v>0</v>
      </c>
      <c r="BK14" s="104">
        <v>0</v>
      </c>
      <c r="BL14" s="104">
        <v>94</v>
      </c>
      <c r="BM14" s="104">
        <v>2</v>
      </c>
      <c r="BN14" s="104">
        <v>0</v>
      </c>
      <c r="BO14" s="104">
        <v>0</v>
      </c>
      <c r="BP14" s="104">
        <v>0</v>
      </c>
      <c r="BQ14" s="104">
        <v>0</v>
      </c>
      <c r="BR14" s="104">
        <v>0</v>
      </c>
      <c r="BS14" s="104">
        <v>0</v>
      </c>
      <c r="BT14" s="104">
        <v>0</v>
      </c>
      <c r="BU14" s="104">
        <v>0</v>
      </c>
      <c r="BV14" s="104"/>
      <c r="BW14" s="104"/>
      <c r="BX14" s="104"/>
      <c r="BY14" s="104"/>
      <c r="BZ14" s="104"/>
      <c r="CA14" s="104"/>
      <c r="CB14" s="104"/>
      <c r="CC14" s="104"/>
      <c r="CD14" s="104">
        <f>G14+I14+K14+M14+O14+Q14+S14+U14+W14+Y14+AA14+AC14+AE14+AG14+AI14+AK14+AM14+AO14+AQ14+AS14+AU14+AW14+AY14+BA14+BC14+BE14+BG14+BI14+BK14+BM14+BO14+BQ14+BU14+BW14+BY14+BS14+CA14+CC14</f>
        <v>39</v>
      </c>
      <c r="CE14" s="105">
        <f>(F14*G14+H14*I14+J14*K14+L14*M14+N14*O14+P14*Q14+R14*S14+T14*U14+V14*W14+X14*Y14+Z14*AA14+AB14*AC14+AD14*AE14+AF14*AG14+AH14*AI14+AJ14*AK14+AL14*AM14+AN14*AO14+AP14*AQ14+AR14*AS14+AT14*AU14+AV14*AW14+AX14*AY14+AZ14*BA14+BB14*BC14+BD14*BE14+BF14*BG14+BH14*BI14+BJ14*BK14+BL14*BM14+BN14*BO14+BP14*BQ14+BR14*BS14+BT14*BU14+BV14*BW14+BX14*BY14+BZ14*CA14+CB14*CC14)/CD14</f>
        <v>82.54871794871795</v>
      </c>
      <c r="CF14" s="106">
        <v>83</v>
      </c>
      <c r="CG14" s="106">
        <v>91.5</v>
      </c>
      <c r="CH14" s="107">
        <f>(CF14+CG14)/2</f>
        <v>87.25</v>
      </c>
    </row>
    <row r="15" spans="1:86" ht="17.45" customHeight="1" x14ac:dyDescent="0.2">
      <c r="A15" s="104">
        <v>14</v>
      </c>
      <c r="B15" s="104">
        <v>2019111816</v>
      </c>
      <c r="C15" s="104" t="s">
        <v>186</v>
      </c>
      <c r="D15" s="104" t="s">
        <v>13</v>
      </c>
      <c r="E15" s="104" t="s">
        <v>174</v>
      </c>
      <c r="F15" s="104">
        <v>80</v>
      </c>
      <c r="G15" s="104">
        <v>4</v>
      </c>
      <c r="H15" s="104">
        <v>0</v>
      </c>
      <c r="I15" s="104">
        <v>0</v>
      </c>
      <c r="J15" s="104">
        <v>0</v>
      </c>
      <c r="K15" s="104">
        <v>0</v>
      </c>
      <c r="L15" s="104">
        <v>0</v>
      </c>
      <c r="M15" s="104">
        <v>0</v>
      </c>
      <c r="N15" s="104">
        <v>0</v>
      </c>
      <c r="O15" s="104">
        <v>0</v>
      </c>
      <c r="P15" s="104">
        <v>90</v>
      </c>
      <c r="Q15" s="104">
        <v>2</v>
      </c>
      <c r="R15" s="104">
        <v>75</v>
      </c>
      <c r="S15" s="104">
        <v>4</v>
      </c>
      <c r="T15" s="104">
        <v>86</v>
      </c>
      <c r="U15" s="104">
        <v>2</v>
      </c>
      <c r="V15" s="104">
        <v>84</v>
      </c>
      <c r="W15" s="104">
        <v>2</v>
      </c>
      <c r="X15" s="104">
        <v>0</v>
      </c>
      <c r="Y15" s="104">
        <v>0</v>
      </c>
      <c r="Z15" s="104">
        <v>78</v>
      </c>
      <c r="AA15" s="104">
        <v>3</v>
      </c>
      <c r="AB15" s="104">
        <v>0</v>
      </c>
      <c r="AC15" s="104">
        <v>0</v>
      </c>
      <c r="AD15" s="104">
        <v>0</v>
      </c>
      <c r="AE15" s="104">
        <v>0</v>
      </c>
      <c r="AF15" s="104">
        <v>85</v>
      </c>
      <c r="AG15" s="104">
        <v>2</v>
      </c>
      <c r="AH15" s="104">
        <v>0</v>
      </c>
      <c r="AI15" s="104">
        <v>0</v>
      </c>
      <c r="AJ15" s="104">
        <v>0</v>
      </c>
      <c r="AK15" s="104">
        <v>0</v>
      </c>
      <c r="AL15" s="104">
        <v>76</v>
      </c>
      <c r="AM15" s="104">
        <v>3</v>
      </c>
      <c r="AN15" s="104">
        <v>89</v>
      </c>
      <c r="AO15" s="104">
        <v>2</v>
      </c>
      <c r="AP15" s="104">
        <v>84</v>
      </c>
      <c r="AQ15" s="104">
        <v>2</v>
      </c>
      <c r="AR15" s="104">
        <v>79</v>
      </c>
      <c r="AS15" s="104">
        <v>3</v>
      </c>
      <c r="AT15" s="104">
        <v>0</v>
      </c>
      <c r="AU15" s="104">
        <v>0</v>
      </c>
      <c r="AV15" s="104">
        <v>88</v>
      </c>
      <c r="AW15" s="104">
        <v>2</v>
      </c>
      <c r="AX15" s="104">
        <v>91</v>
      </c>
      <c r="AY15" s="104">
        <v>0</v>
      </c>
      <c r="AZ15" s="104">
        <v>90</v>
      </c>
      <c r="BA15" s="104">
        <v>0</v>
      </c>
      <c r="BB15" s="104">
        <v>84</v>
      </c>
      <c r="BC15" s="104">
        <v>4</v>
      </c>
      <c r="BD15" s="104">
        <v>0</v>
      </c>
      <c r="BE15" s="104">
        <v>0</v>
      </c>
      <c r="BF15" s="104">
        <v>0</v>
      </c>
      <c r="BG15" s="104">
        <v>0</v>
      </c>
      <c r="BH15" s="104">
        <v>87</v>
      </c>
      <c r="BI15" s="104">
        <v>2</v>
      </c>
      <c r="BJ15" s="104">
        <v>0</v>
      </c>
      <c r="BK15" s="104">
        <v>0</v>
      </c>
      <c r="BL15" s="104">
        <v>0</v>
      </c>
      <c r="BM15" s="104">
        <v>0</v>
      </c>
      <c r="BN15" s="104">
        <v>0</v>
      </c>
      <c r="BO15" s="104">
        <v>0</v>
      </c>
      <c r="BP15" s="104">
        <v>0</v>
      </c>
      <c r="BQ15" s="104">
        <v>0</v>
      </c>
      <c r="BR15" s="104">
        <v>0</v>
      </c>
      <c r="BS15" s="104">
        <v>0</v>
      </c>
      <c r="BT15" s="104">
        <v>0</v>
      </c>
      <c r="BU15" s="104">
        <v>0</v>
      </c>
      <c r="BV15" s="104"/>
      <c r="BW15" s="104"/>
      <c r="BX15" s="104"/>
      <c r="BY15" s="104"/>
      <c r="BZ15" s="104"/>
      <c r="CA15" s="104"/>
      <c r="CB15" s="104"/>
      <c r="CC15" s="104"/>
      <c r="CD15" s="104">
        <f>G15+I15+K15+M15+O15+Q15+S15+U15+W15+Y15+AA15+AC15+AE15+AG15+AI15+AK15+AM15+AO15+AQ15+AS15+AU15+AW15+AY15+BA15+BC15+BE15+BG15+BI15+BK15+BM15+BO15+BQ15+BU15+BW15+BY15+BS15+CA15+CC15</f>
        <v>37</v>
      </c>
      <c r="CE15" s="105">
        <f>(F15*G15+H15*I15+J15*K15+L15*M15+N15*O15+P15*Q15+R15*S15+T15*U15+V15*W15+X15*Y15+Z15*AA15+AB15*AC15+AD15*AE15+AF15*AG15+AH15*AI15+AJ15*AK15+AL15*AM15+AN15*AO15+AP15*AQ15+AR15*AS15+AT15*AU15+AV15*AW15+AX15*AY15+AZ15*BA15+BB15*BC15+BD15*BE15+BF15*BG15+BH15*BI15+BJ15*BK15+BL15*BM15+BN15*BO15+BP15*BQ15+BR15*BS15+BT15*BU15+BV15*BW15+BX15*BY15+BZ15*CA15+CB15*CC15)/CD15</f>
        <v>82.189189189189193</v>
      </c>
      <c r="CF15" s="106">
        <v>80</v>
      </c>
      <c r="CG15" s="106">
        <v>90.7</v>
      </c>
      <c r="CH15" s="107">
        <f>(CF15+CG15)/2</f>
        <v>85.35</v>
      </c>
    </row>
    <row r="16" spans="1:86" ht="17.45" customHeight="1" x14ac:dyDescent="0.2">
      <c r="A16" s="104">
        <v>15</v>
      </c>
      <c r="B16" s="104">
        <v>2019111785</v>
      </c>
      <c r="C16" s="104" t="s">
        <v>181</v>
      </c>
      <c r="D16" s="104" t="s">
        <v>13</v>
      </c>
      <c r="E16" s="104" t="s">
        <v>174</v>
      </c>
      <c r="F16" s="104">
        <v>83</v>
      </c>
      <c r="G16" s="104">
        <v>4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4">
        <v>0</v>
      </c>
      <c r="O16" s="104">
        <v>0</v>
      </c>
      <c r="P16" s="104">
        <v>78</v>
      </c>
      <c r="Q16" s="104">
        <v>2</v>
      </c>
      <c r="R16" s="104">
        <v>78</v>
      </c>
      <c r="S16" s="104">
        <v>4</v>
      </c>
      <c r="T16" s="104">
        <v>93</v>
      </c>
      <c r="U16" s="104">
        <v>2</v>
      </c>
      <c r="V16" s="104">
        <v>90</v>
      </c>
      <c r="W16" s="104">
        <v>2</v>
      </c>
      <c r="X16" s="104">
        <v>0</v>
      </c>
      <c r="Y16" s="104">
        <v>0</v>
      </c>
      <c r="Z16" s="104">
        <v>82</v>
      </c>
      <c r="AA16" s="104">
        <v>3</v>
      </c>
      <c r="AB16" s="104">
        <v>0</v>
      </c>
      <c r="AC16" s="104">
        <v>0</v>
      </c>
      <c r="AD16" s="104">
        <v>0</v>
      </c>
      <c r="AE16" s="104">
        <v>0</v>
      </c>
      <c r="AF16" s="104">
        <v>92</v>
      </c>
      <c r="AG16" s="104">
        <v>2</v>
      </c>
      <c r="AH16" s="104">
        <v>0</v>
      </c>
      <c r="AI16" s="104">
        <v>0</v>
      </c>
      <c r="AJ16" s="104">
        <v>0</v>
      </c>
      <c r="AK16" s="104">
        <v>0</v>
      </c>
      <c r="AL16" s="104">
        <v>73</v>
      </c>
      <c r="AM16" s="104">
        <v>3</v>
      </c>
      <c r="AN16" s="104">
        <v>92</v>
      </c>
      <c r="AO16" s="104">
        <v>2</v>
      </c>
      <c r="AP16" s="104">
        <v>86</v>
      </c>
      <c r="AQ16" s="104">
        <v>2</v>
      </c>
      <c r="AR16" s="104">
        <v>75</v>
      </c>
      <c r="AS16" s="104">
        <v>3</v>
      </c>
      <c r="AT16" s="104">
        <v>76</v>
      </c>
      <c r="AU16" s="104">
        <v>2</v>
      </c>
      <c r="AV16" s="104">
        <v>90</v>
      </c>
      <c r="AW16" s="104">
        <v>2</v>
      </c>
      <c r="AX16" s="104">
        <v>90</v>
      </c>
      <c r="AY16" s="104">
        <v>0</v>
      </c>
      <c r="AZ16" s="104">
        <v>92</v>
      </c>
      <c r="BA16" s="104">
        <v>0</v>
      </c>
      <c r="BB16" s="104">
        <v>80</v>
      </c>
      <c r="BC16" s="104">
        <v>4</v>
      </c>
      <c r="BD16" s="104">
        <v>0</v>
      </c>
      <c r="BE16" s="104">
        <v>0</v>
      </c>
      <c r="BF16" s="104">
        <v>0</v>
      </c>
      <c r="BG16" s="104">
        <v>0</v>
      </c>
      <c r="BH16" s="104">
        <v>73</v>
      </c>
      <c r="BI16" s="104">
        <v>2</v>
      </c>
      <c r="BJ16" s="104">
        <v>0</v>
      </c>
      <c r="BK16" s="104">
        <v>0</v>
      </c>
      <c r="BL16" s="104">
        <v>0</v>
      </c>
      <c r="BM16" s="104">
        <v>0</v>
      </c>
      <c r="BN16" s="104">
        <v>0</v>
      </c>
      <c r="BO16" s="104">
        <v>0</v>
      </c>
      <c r="BP16" s="104">
        <v>0</v>
      </c>
      <c r="BQ16" s="104">
        <v>0</v>
      </c>
      <c r="BR16" s="104">
        <v>0</v>
      </c>
      <c r="BS16" s="104">
        <v>0</v>
      </c>
      <c r="BT16" s="104">
        <v>0</v>
      </c>
      <c r="BU16" s="104">
        <v>0</v>
      </c>
      <c r="BV16" s="104"/>
      <c r="BW16" s="104"/>
      <c r="BX16" s="104"/>
      <c r="BY16" s="104"/>
      <c r="BZ16" s="104"/>
      <c r="CA16" s="104"/>
      <c r="CB16" s="104"/>
      <c r="CC16" s="104"/>
      <c r="CD16" s="104">
        <f>G16+I16+K16+M16+O16+Q16+S16+U16+W16+Y16+AA16+AC16+AE16+AG16+AI16+AK16+AM16+AO16+AQ16+AS16+AU16+AW16+AY16+BA16+BC16+BE16+BG16+BI16+BK16+BM16+BO16+BQ16+BU16+BW16+BY16+BS16+CA16+CC16</f>
        <v>39</v>
      </c>
      <c r="CE16" s="105">
        <f>(F16*G16+H16*I16+J16*K16+L16*M16+N16*O16+P16*Q16+R16*S16+T16*U16+V16*W16+X16*Y16+Z16*AA16+AB16*AC16+AD16*AE16+AF16*AG16+AH16*AI16+AJ16*AK16+AL16*AM16+AN16*AO16+AP16*AQ16+AR16*AS16+AT16*AU16+AV16*AW16+AX16*AY16+AZ16*BA16+BB16*BC16+BD16*BE16+BF16*BG16+BH16*BI16+BJ16*BK16+BL16*BM16+BN16*BO16+BP16*BQ16+BR16*BS16+BT16*BU16+BV16*BW16+BX16*BY16+BZ16*CA16+CB16*CC16)/CD16</f>
        <v>81.897435897435898</v>
      </c>
      <c r="CF16" s="106">
        <v>84</v>
      </c>
      <c r="CG16" s="106">
        <v>60</v>
      </c>
      <c r="CH16" s="107">
        <f>(CF16+CG16)/2</f>
        <v>72</v>
      </c>
    </row>
    <row r="17" spans="1:86" ht="17.45" customHeight="1" x14ac:dyDescent="0.2">
      <c r="A17" s="104">
        <v>16</v>
      </c>
      <c r="B17" s="104">
        <v>2019111827</v>
      </c>
      <c r="C17" s="104" t="s">
        <v>184</v>
      </c>
      <c r="D17" s="104" t="s">
        <v>12</v>
      </c>
      <c r="E17" s="104" t="s">
        <v>174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04">
        <v>0</v>
      </c>
      <c r="L17" s="104">
        <v>91</v>
      </c>
      <c r="M17" s="104">
        <v>2</v>
      </c>
      <c r="N17" s="104">
        <v>0</v>
      </c>
      <c r="O17" s="104">
        <v>0</v>
      </c>
      <c r="P17" s="104">
        <v>0</v>
      </c>
      <c r="Q17" s="104">
        <v>0</v>
      </c>
      <c r="R17" s="104">
        <v>77</v>
      </c>
      <c r="S17" s="104">
        <v>4</v>
      </c>
      <c r="T17" s="104">
        <v>0</v>
      </c>
      <c r="U17" s="104">
        <v>0</v>
      </c>
      <c r="V17" s="104">
        <v>0</v>
      </c>
      <c r="W17" s="104">
        <v>0</v>
      </c>
      <c r="X17" s="104">
        <v>72</v>
      </c>
      <c r="Y17" s="104">
        <v>4</v>
      </c>
      <c r="Z17" s="104">
        <v>0</v>
      </c>
      <c r="AA17" s="104">
        <v>0</v>
      </c>
      <c r="AB17" s="104">
        <v>82</v>
      </c>
      <c r="AC17" s="104">
        <v>3</v>
      </c>
      <c r="AD17" s="104">
        <v>80.5</v>
      </c>
      <c r="AE17" s="104">
        <v>2</v>
      </c>
      <c r="AF17" s="104">
        <v>93</v>
      </c>
      <c r="AG17" s="104">
        <v>2</v>
      </c>
      <c r="AH17" s="104">
        <v>83</v>
      </c>
      <c r="AI17" s="104">
        <v>3</v>
      </c>
      <c r="AJ17" s="104">
        <v>87</v>
      </c>
      <c r="AK17" s="104">
        <v>3</v>
      </c>
      <c r="AL17" s="104">
        <v>62</v>
      </c>
      <c r="AM17" s="104">
        <v>3</v>
      </c>
      <c r="AN17" s="104">
        <v>0</v>
      </c>
      <c r="AO17" s="104">
        <v>0</v>
      </c>
      <c r="AP17" s="104">
        <v>91</v>
      </c>
      <c r="AQ17" s="104">
        <v>2</v>
      </c>
      <c r="AR17" s="104">
        <v>85</v>
      </c>
      <c r="AS17" s="104">
        <v>3</v>
      </c>
      <c r="AT17" s="104">
        <v>76</v>
      </c>
      <c r="AU17" s="104">
        <v>2</v>
      </c>
      <c r="AV17" s="104">
        <v>0</v>
      </c>
      <c r="AW17" s="104">
        <v>0</v>
      </c>
      <c r="AX17" s="104">
        <v>93</v>
      </c>
      <c r="AY17" s="104">
        <v>0</v>
      </c>
      <c r="AZ17" s="104">
        <v>93</v>
      </c>
      <c r="BA17" s="104">
        <v>0</v>
      </c>
      <c r="BB17" s="104">
        <v>91</v>
      </c>
      <c r="BC17" s="104">
        <v>4</v>
      </c>
      <c r="BD17" s="104">
        <v>0</v>
      </c>
      <c r="BE17" s="104">
        <v>0</v>
      </c>
      <c r="BF17" s="104">
        <v>0</v>
      </c>
      <c r="BG17" s="104">
        <v>0</v>
      </c>
      <c r="BH17" s="104">
        <v>0</v>
      </c>
      <c r="BI17" s="104">
        <v>0</v>
      </c>
      <c r="BJ17" s="104">
        <v>0</v>
      </c>
      <c r="BK17" s="104">
        <v>0</v>
      </c>
      <c r="BL17" s="104">
        <v>0</v>
      </c>
      <c r="BM17" s="104">
        <v>0</v>
      </c>
      <c r="BN17" s="104">
        <v>0</v>
      </c>
      <c r="BO17" s="104">
        <v>0</v>
      </c>
      <c r="BP17" s="104">
        <v>0</v>
      </c>
      <c r="BQ17" s="104">
        <v>0</v>
      </c>
      <c r="BR17" s="104">
        <v>0</v>
      </c>
      <c r="BS17" s="104">
        <v>0</v>
      </c>
      <c r="BT17" s="104">
        <v>0</v>
      </c>
      <c r="BU17" s="104">
        <v>0</v>
      </c>
      <c r="BV17" s="104"/>
      <c r="BW17" s="104"/>
      <c r="BX17" s="104"/>
      <c r="BY17" s="104"/>
      <c r="BZ17" s="104"/>
      <c r="CA17" s="104"/>
      <c r="CB17" s="104"/>
      <c r="CC17" s="104"/>
      <c r="CD17" s="104">
        <f>G17+I17+K17+M17+O17+Q17+S17+U17+W17+Y17+AA17+AC17+AE17+AG17+AI17+AK17+AM17+AO17+AQ17+AS17+AU17+AW17+AY17+BA17+BC17+BE17+BG17+BI17+BK17+BM17+BO17+BQ17+BU17+BW17+BY17+BS17+CA17+CC17</f>
        <v>37</v>
      </c>
      <c r="CE17" s="105">
        <f>(F17*G17+H17*I17+J17*K17+L17*M17+N17*O17+P17*Q17+R17*S17+T17*U17+V17*W17+X17*Y17+Z17*AA17+AB17*AC17+AD17*AE17+AF17*AG17+AH17*AI17+AJ17*AK17+AL17*AM17+AN17*AO17+AP17*AQ17+AR17*AS17+AT17*AU17+AV17*AW17+AX17*AY17+AZ17*BA17+BB17*BC17+BD17*BE17+BF17*BG17+BH17*BI17+BJ17*BK17+BL17*BM17+BN17*BO17+BP17*BQ17+BR17*BS17+BT17*BU17+BV17*BW17+BX17*BY17+BZ17*CA17+CB17*CC17)/CD17</f>
        <v>81.621621621621628</v>
      </c>
      <c r="CF17" s="106">
        <v>86</v>
      </c>
      <c r="CG17" s="106">
        <v>69.2</v>
      </c>
      <c r="CH17" s="107">
        <f>(CF17+CG17)/2</f>
        <v>77.599999999999994</v>
      </c>
    </row>
    <row r="18" spans="1:86" ht="17.45" customHeight="1" x14ac:dyDescent="0.2">
      <c r="A18" s="104">
        <v>17</v>
      </c>
      <c r="B18" s="104">
        <v>2019111756</v>
      </c>
      <c r="C18" s="104" t="s">
        <v>185</v>
      </c>
      <c r="D18" s="104" t="s">
        <v>13</v>
      </c>
      <c r="E18" s="104" t="s">
        <v>174</v>
      </c>
      <c r="F18" s="104">
        <v>84</v>
      </c>
      <c r="G18" s="104">
        <v>4</v>
      </c>
      <c r="H18" s="104">
        <v>0</v>
      </c>
      <c r="I18" s="104">
        <v>0</v>
      </c>
      <c r="J18" s="104">
        <v>0</v>
      </c>
      <c r="K18" s="104">
        <v>0</v>
      </c>
      <c r="L18" s="104">
        <v>0</v>
      </c>
      <c r="M18" s="104">
        <v>0</v>
      </c>
      <c r="N18" s="104">
        <v>0</v>
      </c>
      <c r="O18" s="104">
        <v>0</v>
      </c>
      <c r="P18" s="104">
        <v>75</v>
      </c>
      <c r="Q18" s="104">
        <v>2</v>
      </c>
      <c r="R18" s="104">
        <v>90</v>
      </c>
      <c r="S18" s="104">
        <v>4</v>
      </c>
      <c r="T18" s="104">
        <v>86</v>
      </c>
      <c r="U18" s="104">
        <v>2</v>
      </c>
      <c r="V18" s="104">
        <v>80</v>
      </c>
      <c r="W18" s="104">
        <v>2</v>
      </c>
      <c r="X18" s="104">
        <v>0</v>
      </c>
      <c r="Y18" s="104">
        <v>0</v>
      </c>
      <c r="Z18" s="104">
        <v>72</v>
      </c>
      <c r="AA18" s="104">
        <v>3</v>
      </c>
      <c r="AB18" s="104">
        <v>0</v>
      </c>
      <c r="AC18" s="104">
        <v>0</v>
      </c>
      <c r="AD18" s="104">
        <v>0</v>
      </c>
      <c r="AE18" s="104">
        <v>0</v>
      </c>
      <c r="AF18" s="104">
        <v>89</v>
      </c>
      <c r="AG18" s="104">
        <v>2</v>
      </c>
      <c r="AH18" s="104">
        <v>0</v>
      </c>
      <c r="AI18" s="104">
        <v>0</v>
      </c>
      <c r="AJ18" s="104">
        <v>0</v>
      </c>
      <c r="AK18" s="104">
        <v>0</v>
      </c>
      <c r="AL18" s="104">
        <v>81</v>
      </c>
      <c r="AM18" s="104">
        <v>3</v>
      </c>
      <c r="AN18" s="104">
        <v>88</v>
      </c>
      <c r="AO18" s="104">
        <v>2</v>
      </c>
      <c r="AP18" s="104">
        <v>82</v>
      </c>
      <c r="AQ18" s="104">
        <v>2</v>
      </c>
      <c r="AR18" s="104">
        <v>66</v>
      </c>
      <c r="AS18" s="104">
        <v>3</v>
      </c>
      <c r="AT18" s="104">
        <v>0</v>
      </c>
      <c r="AU18" s="104">
        <v>0</v>
      </c>
      <c r="AV18" s="104">
        <v>73</v>
      </c>
      <c r="AW18" s="104">
        <v>2</v>
      </c>
      <c r="AX18" s="104">
        <v>93</v>
      </c>
      <c r="AY18" s="104">
        <v>0</v>
      </c>
      <c r="AZ18" s="104">
        <v>100</v>
      </c>
      <c r="BA18" s="104">
        <v>0</v>
      </c>
      <c r="BB18" s="104">
        <v>95</v>
      </c>
      <c r="BC18" s="104">
        <v>4</v>
      </c>
      <c r="BD18" s="104">
        <v>0</v>
      </c>
      <c r="BE18" s="104">
        <v>0</v>
      </c>
      <c r="BF18" s="104">
        <v>0</v>
      </c>
      <c r="BG18" s="104">
        <v>0</v>
      </c>
      <c r="BH18" s="104">
        <v>66</v>
      </c>
      <c r="BI18" s="104">
        <v>2</v>
      </c>
      <c r="BJ18" s="104">
        <v>0</v>
      </c>
      <c r="BK18" s="104">
        <v>0</v>
      </c>
      <c r="BL18" s="104">
        <v>0</v>
      </c>
      <c r="BM18" s="104">
        <v>0</v>
      </c>
      <c r="BN18" s="104">
        <v>0</v>
      </c>
      <c r="BO18" s="104">
        <v>0</v>
      </c>
      <c r="BP18" s="104">
        <v>0</v>
      </c>
      <c r="BQ18" s="104">
        <v>0</v>
      </c>
      <c r="BR18" s="104">
        <v>0</v>
      </c>
      <c r="BS18" s="104">
        <v>0</v>
      </c>
      <c r="BT18" s="104">
        <v>0</v>
      </c>
      <c r="BU18" s="104">
        <v>0</v>
      </c>
      <c r="BV18" s="104"/>
      <c r="BW18" s="104"/>
      <c r="BX18" s="104"/>
      <c r="BY18" s="104"/>
      <c r="BZ18" s="104"/>
      <c r="CA18" s="104"/>
      <c r="CB18" s="104"/>
      <c r="CC18" s="104"/>
      <c r="CD18" s="104">
        <f>G18+I18+K18+M18+O18+Q18+S18+U18+W18+Y18+AA18+AC18+AE18+AG18+AI18+AK18+AM18+AO18+AQ18+AS18+AU18+AW18+AY18+BA18+BC18+BE18+BG18+BI18+BK18+BM18+BO18+BQ18+BU18+BW18+BY18+BS18+CA18+CC18</f>
        <v>37</v>
      </c>
      <c r="CE18" s="105">
        <f>(F18*G18+H18*I18+J18*K18+L18*M18+N18*O18+P18*Q18+R18*S18+T18*U18+V18*W18+X18*Y18+Z18*AA18+AB18*AC18+AD18*AE18+AF18*AG18+AH18*AI18+AJ18*AK18+AL18*AM18+AN18*AO18+AP18*AQ18+AR18*AS18+AT18*AU18+AV18*AW18+AX18*AY18+AZ18*BA18+BB18*BC18+BD18*BE18+BF18*BG18+BH18*BI18+BJ18*BK18+BL18*BM18+BN18*BO18+BP18*BQ18+BR18*BS18+BT18*BU18+BV18*BW18+BX18*BY18+BZ18*CA18+CB18*CC18)/CD18</f>
        <v>81.378378378378372</v>
      </c>
      <c r="CF18" s="106">
        <v>67</v>
      </c>
      <c r="CG18" s="106">
        <v>73.2</v>
      </c>
      <c r="CH18" s="107">
        <f>(CF18+CG18)/2</f>
        <v>70.099999999999994</v>
      </c>
    </row>
    <row r="19" spans="1:86" x14ac:dyDescent="0.2">
      <c r="A19" s="104">
        <v>18</v>
      </c>
      <c r="B19" s="104">
        <v>2019111897</v>
      </c>
      <c r="C19" s="104" t="s">
        <v>189</v>
      </c>
      <c r="D19" s="104" t="s">
        <v>13</v>
      </c>
      <c r="E19" s="104" t="s">
        <v>174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85</v>
      </c>
      <c r="M19" s="104">
        <v>2</v>
      </c>
      <c r="N19" s="104">
        <v>0</v>
      </c>
      <c r="O19" s="104">
        <v>0</v>
      </c>
      <c r="P19" s="104">
        <v>0</v>
      </c>
      <c r="Q19" s="104">
        <v>0</v>
      </c>
      <c r="R19" s="104">
        <v>78</v>
      </c>
      <c r="S19" s="104">
        <v>4</v>
      </c>
      <c r="T19" s="104">
        <v>0</v>
      </c>
      <c r="U19" s="104">
        <v>0</v>
      </c>
      <c r="V19" s="104">
        <v>0</v>
      </c>
      <c r="W19" s="104">
        <v>0</v>
      </c>
      <c r="X19" s="104">
        <v>61</v>
      </c>
      <c r="Y19" s="104">
        <v>4</v>
      </c>
      <c r="Z19" s="104">
        <v>0</v>
      </c>
      <c r="AA19" s="104">
        <v>0</v>
      </c>
      <c r="AB19" s="104">
        <v>68</v>
      </c>
      <c r="AC19" s="104">
        <v>3</v>
      </c>
      <c r="AD19" s="104">
        <v>81</v>
      </c>
      <c r="AE19" s="104">
        <v>2</v>
      </c>
      <c r="AF19" s="104">
        <v>90</v>
      </c>
      <c r="AG19" s="104">
        <v>2</v>
      </c>
      <c r="AH19" s="104">
        <v>85</v>
      </c>
      <c r="AI19" s="104">
        <v>3</v>
      </c>
      <c r="AJ19" s="104">
        <v>90.1</v>
      </c>
      <c r="AK19" s="104">
        <v>3</v>
      </c>
      <c r="AL19" s="104">
        <v>76</v>
      </c>
      <c r="AM19" s="104">
        <v>3</v>
      </c>
      <c r="AN19" s="104">
        <v>0</v>
      </c>
      <c r="AO19" s="104">
        <v>0</v>
      </c>
      <c r="AP19" s="104">
        <v>94</v>
      </c>
      <c r="AQ19" s="104">
        <v>2</v>
      </c>
      <c r="AR19" s="104">
        <v>83</v>
      </c>
      <c r="AS19" s="104">
        <v>3</v>
      </c>
      <c r="AT19" s="104">
        <v>80</v>
      </c>
      <c r="AU19" s="104">
        <v>2</v>
      </c>
      <c r="AV19" s="104">
        <v>0</v>
      </c>
      <c r="AW19" s="104">
        <v>0</v>
      </c>
      <c r="AX19" s="104">
        <v>93</v>
      </c>
      <c r="AY19" s="104">
        <v>0</v>
      </c>
      <c r="AZ19" s="104">
        <v>95</v>
      </c>
      <c r="BA19" s="104">
        <v>0</v>
      </c>
      <c r="BB19" s="104">
        <v>80</v>
      </c>
      <c r="BC19" s="104">
        <v>4</v>
      </c>
      <c r="BD19" s="104">
        <v>0</v>
      </c>
      <c r="BE19" s="104">
        <v>0</v>
      </c>
      <c r="BF19" s="104">
        <v>0</v>
      </c>
      <c r="BG19" s="104">
        <v>0</v>
      </c>
      <c r="BH19" s="104">
        <v>0</v>
      </c>
      <c r="BI19" s="104">
        <v>0</v>
      </c>
      <c r="BJ19" s="104">
        <v>0</v>
      </c>
      <c r="BK19" s="104">
        <v>0</v>
      </c>
      <c r="BL19" s="104">
        <v>84</v>
      </c>
      <c r="BM19" s="104">
        <v>2</v>
      </c>
      <c r="BN19" s="104">
        <v>0</v>
      </c>
      <c r="BO19" s="104">
        <v>0</v>
      </c>
      <c r="BP19" s="104">
        <v>0</v>
      </c>
      <c r="BQ19" s="104">
        <v>0</v>
      </c>
      <c r="BR19" s="104">
        <v>0</v>
      </c>
      <c r="BS19" s="104">
        <v>0</v>
      </c>
      <c r="BT19" s="104">
        <v>0</v>
      </c>
      <c r="BU19" s="104">
        <v>0</v>
      </c>
      <c r="BV19" s="104">
        <v>87</v>
      </c>
      <c r="BW19" s="104">
        <v>4</v>
      </c>
      <c r="BX19" s="104">
        <v>83</v>
      </c>
      <c r="BY19" s="104">
        <v>4</v>
      </c>
      <c r="BZ19" s="104"/>
      <c r="CA19" s="104"/>
      <c r="CB19" s="104"/>
      <c r="CC19" s="104"/>
      <c r="CD19" s="104">
        <f>G19+I19+K19+M19+O19+Q19+S19+U19+W19+Y19+AA19+AC19+AE19+AG19+AI19+AK19+AM19+AO19+AQ19+AS19+AU19+AW19+AY19+BA19+BC19+BE19+BG19+BI19+BK19+BM19+BO19+BQ19+BU19+BW19+BY19+BS19+CA19+CC19</f>
        <v>47</v>
      </c>
      <c r="CE19" s="105">
        <f>(F19*G19+H19*I19+J19*K19+L19*M19+N19*O19+P19*Q19+R19*S19+T19*U19+V19*W19+X19*Y19+Z19*AA19+AB19*AC19+AD19*AE19+AF19*AG19+AH19*AI19+AJ19*AK19+AL19*AM19+AN19*AO19+AP19*AQ19+AR19*AS19+AT19*AU19+AV19*AW19+AX19*AY19+AZ19*BA19+BB19*BC19+BD19*BE19+BF19*BG19+BH19*BI19+BJ19*BK19+BL19*BM19+BN19*BO19+BP19*BQ19+BR19*BS19+BT19*BU19+BV19*BW19+BX19*BY19+BZ19*CA19+CB19*CC19)/CD19</f>
        <v>80.644680851063839</v>
      </c>
      <c r="CF19" s="106">
        <v>82</v>
      </c>
      <c r="CG19" s="106">
        <v>93</v>
      </c>
      <c r="CH19" s="107">
        <f>(CF19+CG19)/2</f>
        <v>87.5</v>
      </c>
    </row>
  </sheetData>
  <sortState xmlns:xlrd2="http://schemas.microsoft.com/office/spreadsheetml/2017/richdata2" ref="A2:CH19">
    <sortCondition descending="1" ref="CE2:CE19"/>
  </sortState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29C8E-36E0-406D-879F-272BA816DB0E}">
  <dimension ref="A1:BK76"/>
  <sheetViews>
    <sheetView zoomScale="70" zoomScaleNormal="70" workbookViewId="0">
      <selection activeCell="A122" sqref="A77:XFD122"/>
    </sheetView>
  </sheetViews>
  <sheetFormatPr defaultRowHeight="14.25" x14ac:dyDescent="0.2"/>
  <cols>
    <col min="1" max="1" width="4.75" customWidth="1"/>
    <col min="2" max="2" width="16.375" customWidth="1"/>
    <col min="3" max="3" width="9.25" customWidth="1"/>
    <col min="4" max="4" width="4.75" customWidth="1"/>
    <col min="5" max="5" width="16.625" customWidth="1"/>
    <col min="6" max="6" width="16" customWidth="1"/>
    <col min="7" max="7" width="4.75" customWidth="1"/>
    <col min="8" max="8" width="16" customWidth="1"/>
    <col min="9" max="9" width="4.75" customWidth="1"/>
    <col min="10" max="10" width="16" customWidth="1"/>
    <col min="11" max="11" width="4.75" customWidth="1"/>
    <col min="12" max="12" width="16" customWidth="1"/>
    <col min="13" max="13" width="4.75" customWidth="1"/>
    <col min="14" max="14" width="16" customWidth="1"/>
    <col min="15" max="15" width="4.75" customWidth="1"/>
    <col min="16" max="16" width="16" customWidth="1"/>
    <col min="17" max="17" width="4.75" customWidth="1"/>
    <col min="18" max="18" width="16" customWidth="1"/>
    <col min="19" max="19" width="4.75" customWidth="1"/>
    <col min="20" max="20" width="16" customWidth="1"/>
    <col min="21" max="21" width="4.75" customWidth="1"/>
    <col min="22" max="22" width="15.125" customWidth="1"/>
    <col min="23" max="23" width="4.75" customWidth="1"/>
    <col min="24" max="24" width="17" customWidth="1"/>
    <col min="25" max="25" width="3.25" customWidth="1"/>
    <col min="26" max="26" width="17" customWidth="1"/>
    <col min="27" max="27" width="4.375" customWidth="1"/>
    <col min="28" max="28" width="17" customWidth="1"/>
    <col min="29" max="29" width="4.375" customWidth="1"/>
    <col min="30" max="30" width="17" customWidth="1"/>
    <col min="31" max="31" width="3.875" customWidth="1"/>
    <col min="32" max="32" width="17" customWidth="1"/>
    <col min="33" max="33" width="4" customWidth="1"/>
    <col min="34" max="34" width="17" customWidth="1"/>
    <col min="35" max="35" width="4.625" customWidth="1"/>
    <col min="36" max="36" width="17" customWidth="1"/>
    <col min="37" max="37" width="4.125" customWidth="1"/>
    <col min="38" max="38" width="17" customWidth="1"/>
    <col min="39" max="39" width="4.125" customWidth="1"/>
    <col min="40" max="40" width="18" customWidth="1"/>
    <col min="41" max="41" width="4.125" customWidth="1"/>
    <col min="42" max="56" width="4.75" customWidth="1"/>
    <col min="57" max="57" width="10" customWidth="1"/>
    <col min="58" max="58" width="10.875" customWidth="1"/>
    <col min="59" max="59" width="11.125" bestFit="1" customWidth="1"/>
    <col min="60" max="60" width="9.125" customWidth="1"/>
    <col min="61" max="63" width="8.625" customWidth="1"/>
  </cols>
  <sheetData>
    <row r="1" spans="1:63" ht="126" x14ac:dyDescent="0.2">
      <c r="A1" s="1" t="s">
        <v>440</v>
      </c>
      <c r="B1" s="1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26</v>
      </c>
      <c r="H1" s="1" t="s">
        <v>446</v>
      </c>
      <c r="I1" s="1" t="s">
        <v>26</v>
      </c>
      <c r="J1" s="1" t="s">
        <v>447</v>
      </c>
      <c r="K1" s="1" t="s">
        <v>26</v>
      </c>
      <c r="L1" s="1" t="s">
        <v>448</v>
      </c>
      <c r="M1" s="1" t="s">
        <v>26</v>
      </c>
      <c r="N1" s="1" t="s">
        <v>449</v>
      </c>
      <c r="O1" s="1" t="s">
        <v>26</v>
      </c>
      <c r="P1" s="1" t="s">
        <v>108</v>
      </c>
      <c r="Q1" s="1" t="s">
        <v>26</v>
      </c>
      <c r="R1" s="1" t="s">
        <v>499</v>
      </c>
      <c r="S1" s="1" t="s">
        <v>26</v>
      </c>
      <c r="T1" s="1" t="s">
        <v>454</v>
      </c>
      <c r="U1" s="1" t="s">
        <v>26</v>
      </c>
      <c r="V1" s="1" t="s">
        <v>500</v>
      </c>
      <c r="W1" s="1" t="s">
        <v>26</v>
      </c>
      <c r="X1" s="1" t="s">
        <v>501</v>
      </c>
      <c r="Y1" s="1" t="s">
        <v>26</v>
      </c>
      <c r="Z1" s="1" t="s">
        <v>502</v>
      </c>
      <c r="AA1" s="1" t="s">
        <v>26</v>
      </c>
      <c r="AB1" s="1" t="s">
        <v>503</v>
      </c>
      <c r="AC1" s="1" t="s">
        <v>26</v>
      </c>
      <c r="AD1" s="1" t="s">
        <v>451</v>
      </c>
      <c r="AE1" s="1" t="s">
        <v>26</v>
      </c>
      <c r="AF1" s="1" t="s">
        <v>456</v>
      </c>
      <c r="AG1" s="1" t="s">
        <v>26</v>
      </c>
      <c r="AH1" s="1" t="s">
        <v>504</v>
      </c>
      <c r="AI1" s="1" t="s">
        <v>26</v>
      </c>
      <c r="AJ1" s="1" t="s">
        <v>457</v>
      </c>
      <c r="AK1" s="1" t="s">
        <v>26</v>
      </c>
      <c r="AL1" s="1" t="s">
        <v>458</v>
      </c>
      <c r="AM1" s="1" t="s">
        <v>26</v>
      </c>
      <c r="AN1" s="1" t="s">
        <v>498</v>
      </c>
      <c r="AO1" s="1" t="s">
        <v>26</v>
      </c>
      <c r="AP1" s="1" t="s">
        <v>25</v>
      </c>
      <c r="AQ1" s="1" t="s">
        <v>26</v>
      </c>
      <c r="AR1" s="1" t="s">
        <v>27</v>
      </c>
      <c r="AS1" s="1" t="s">
        <v>26</v>
      </c>
      <c r="AT1" s="1" t="s">
        <v>28</v>
      </c>
      <c r="AU1" s="1" t="s">
        <v>26</v>
      </c>
      <c r="AV1" s="1" t="s">
        <v>29</v>
      </c>
      <c r="AW1" s="1" t="s">
        <v>26</v>
      </c>
      <c r="AX1" s="1" t="s">
        <v>30</v>
      </c>
      <c r="AY1" s="1" t="s">
        <v>26</v>
      </c>
      <c r="AZ1" s="1" t="s">
        <v>31</v>
      </c>
      <c r="BA1" s="1" t="s">
        <v>26</v>
      </c>
      <c r="BB1" s="1" t="s">
        <v>32</v>
      </c>
      <c r="BC1" s="1" t="s">
        <v>26</v>
      </c>
      <c r="BD1" s="1" t="s">
        <v>37</v>
      </c>
      <c r="BE1" s="1" t="s">
        <v>484</v>
      </c>
      <c r="BF1" s="1" t="s">
        <v>616</v>
      </c>
      <c r="BG1" s="1" t="s">
        <v>38</v>
      </c>
      <c r="BH1" s="1" t="s">
        <v>462</v>
      </c>
      <c r="BI1" s="1" t="s">
        <v>473</v>
      </c>
      <c r="BJ1" s="1" t="s">
        <v>464</v>
      </c>
      <c r="BK1" s="40" t="s">
        <v>495</v>
      </c>
    </row>
    <row r="2" spans="1:63" ht="17.25" x14ac:dyDescent="0.2">
      <c r="A2" s="29" t="s">
        <v>192</v>
      </c>
      <c r="B2" s="20">
        <v>2019117219</v>
      </c>
      <c r="C2" s="20" t="s">
        <v>193</v>
      </c>
      <c r="D2" s="20" t="s">
        <v>12</v>
      </c>
      <c r="E2" s="20" t="s">
        <v>194</v>
      </c>
      <c r="F2" s="20">
        <v>99</v>
      </c>
      <c r="G2" s="29" t="s">
        <v>505</v>
      </c>
      <c r="H2" s="20">
        <v>91</v>
      </c>
      <c r="I2" s="20">
        <v>3</v>
      </c>
      <c r="J2" s="20">
        <v>90</v>
      </c>
      <c r="K2" s="29" t="s">
        <v>196</v>
      </c>
      <c r="L2" s="20">
        <v>98</v>
      </c>
      <c r="M2" s="29" t="s">
        <v>195</v>
      </c>
      <c r="N2" s="20">
        <v>93</v>
      </c>
      <c r="O2" s="29" t="s">
        <v>197</v>
      </c>
      <c r="P2" s="20">
        <v>97</v>
      </c>
      <c r="Q2" s="29" t="s">
        <v>198</v>
      </c>
      <c r="R2" s="20">
        <v>95</v>
      </c>
      <c r="S2" s="29" t="s">
        <v>197</v>
      </c>
      <c r="T2" s="20">
        <v>90</v>
      </c>
      <c r="U2" s="29" t="s">
        <v>198</v>
      </c>
      <c r="V2" s="29">
        <v>91</v>
      </c>
      <c r="W2" s="29">
        <v>2</v>
      </c>
      <c r="X2" s="29">
        <v>90.18</v>
      </c>
      <c r="Y2" s="29">
        <v>3</v>
      </c>
      <c r="Z2" s="29">
        <v>93</v>
      </c>
      <c r="AA2" s="29">
        <v>3</v>
      </c>
      <c r="AB2" s="29">
        <v>94</v>
      </c>
      <c r="AC2" s="29">
        <v>2</v>
      </c>
      <c r="AD2" s="29">
        <v>97</v>
      </c>
      <c r="AE2" s="29">
        <v>3</v>
      </c>
      <c r="AF2" s="29">
        <v>95</v>
      </c>
      <c r="AG2" s="29">
        <v>2</v>
      </c>
      <c r="AH2" s="29">
        <v>80</v>
      </c>
      <c r="AI2" s="29">
        <v>3</v>
      </c>
      <c r="AJ2" s="29">
        <v>93</v>
      </c>
      <c r="AK2" s="29">
        <v>2</v>
      </c>
      <c r="AL2" s="29">
        <v>91</v>
      </c>
      <c r="AM2" s="29">
        <v>0</v>
      </c>
      <c r="AN2" s="29"/>
      <c r="AO2" s="20">
        <v>3</v>
      </c>
      <c r="AP2" s="20">
        <v>99</v>
      </c>
      <c r="AQ2" s="8">
        <v>1</v>
      </c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9">
        <f>Q2+M2+S2+U2+O2+I2+G2+K2+AQ2+AS2+AU2+W2+Y2+AA2+AC2+AE2+AG2+AI2+AK2+AM2+AW2+AY2+BA2+BC2</f>
        <v>42</v>
      </c>
      <c r="BE2" s="32">
        <f>(P2*Q2+L2*M2+R2*S2+T2*U2+N2*O2+H2*I2+F2*G2+J2*K2+AP2*AQ2+AR2*AS2+AT2*AU2+V2*W2+X2*Y2+Z2*AA2+AB2*AC2+AD2*AE2+AF2*AG2+AH2*AI2+AJ2*AK2+AL2*AM2+AV2*AW2+AX2*AY2+AZ2*BA2+BB2*BC2)/BD2</f>
        <v>93.441428571428574</v>
      </c>
      <c r="BF2" s="65">
        <v>2.4</v>
      </c>
      <c r="BG2" s="66">
        <f t="shared" ref="BG2:BG33" si="0">BE2+BF2</f>
        <v>95.84142857142858</v>
      </c>
      <c r="BH2" s="20">
        <f t="shared" ref="BH2:BH65" si="1">COUNTIFS(F2:BC2,"&lt;60",F2:BC2,"&gt;10")+COUNTIFS(F2:BC2,"=0")-2</f>
        <v>0</v>
      </c>
      <c r="BI2" s="20">
        <v>94</v>
      </c>
      <c r="BJ2" s="29">
        <v>99</v>
      </c>
      <c r="BK2" s="64">
        <f t="shared" ref="BK2:BK65" si="2">(BI2+BJ2)/2</f>
        <v>96.5</v>
      </c>
    </row>
    <row r="3" spans="1:63" ht="17.25" x14ac:dyDescent="0.2">
      <c r="A3" s="29" t="s">
        <v>198</v>
      </c>
      <c r="B3" s="12">
        <v>2019117500</v>
      </c>
      <c r="C3" s="12" t="s">
        <v>199</v>
      </c>
      <c r="D3" s="12" t="s">
        <v>12</v>
      </c>
      <c r="E3" s="12" t="s">
        <v>200</v>
      </c>
      <c r="F3" s="12">
        <v>99</v>
      </c>
      <c r="G3" s="43">
        <v>4</v>
      </c>
      <c r="H3" s="12">
        <v>89</v>
      </c>
      <c r="I3" s="44">
        <v>3</v>
      </c>
      <c r="J3" s="12">
        <v>90</v>
      </c>
      <c r="K3" s="44">
        <v>0</v>
      </c>
      <c r="L3" s="12">
        <v>98</v>
      </c>
      <c r="M3" s="43">
        <v>4</v>
      </c>
      <c r="N3" s="12">
        <v>85</v>
      </c>
      <c r="O3" s="44">
        <v>3</v>
      </c>
      <c r="P3" s="12">
        <v>90</v>
      </c>
      <c r="Q3" s="44">
        <v>2</v>
      </c>
      <c r="R3" s="12">
        <v>87</v>
      </c>
      <c r="S3" s="43">
        <v>3</v>
      </c>
      <c r="T3" s="12">
        <v>89</v>
      </c>
      <c r="U3" s="44">
        <v>2</v>
      </c>
      <c r="V3" s="44">
        <v>99</v>
      </c>
      <c r="W3" s="44">
        <v>2</v>
      </c>
      <c r="X3" s="44">
        <v>92</v>
      </c>
      <c r="Y3" s="29">
        <v>3</v>
      </c>
      <c r="Z3" s="44">
        <v>98</v>
      </c>
      <c r="AA3" s="29">
        <v>3</v>
      </c>
      <c r="AB3" s="44">
        <v>92</v>
      </c>
      <c r="AC3" s="29">
        <v>2</v>
      </c>
      <c r="AD3" s="44">
        <v>100</v>
      </c>
      <c r="AE3" s="29">
        <v>3</v>
      </c>
      <c r="AF3" s="44">
        <v>95</v>
      </c>
      <c r="AG3" s="29">
        <v>2</v>
      </c>
      <c r="AH3" s="44">
        <v>88</v>
      </c>
      <c r="AI3" s="29">
        <v>3</v>
      </c>
      <c r="AJ3" s="44">
        <v>91</v>
      </c>
      <c r="AK3" s="29">
        <v>2</v>
      </c>
      <c r="AL3" s="44">
        <v>91</v>
      </c>
      <c r="AM3" s="29">
        <v>0</v>
      </c>
      <c r="AN3" s="29"/>
      <c r="AO3" s="29" t="s">
        <v>197</v>
      </c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9">
        <f t="shared" ref="BD3:BD66" si="3">Q3+M3+S3+U3+O3+I3+G3+K3+AQ3+AS3+AU3+W3+Y3+AA3+AC3+AE3+AG3+AI3+AK3+AM3+AW3+AY3+BA3+BC3</f>
        <v>41</v>
      </c>
      <c r="BE3" s="32">
        <f t="shared" ref="BE3:BE66" si="4">(P3*Q3+L3*M3+R3*S3+T3*U3+N3*O3+H3*I3+F3*G3+J3*K3+AP3*AQ3+AR3*AS3+AT3*AU3+V3*W3+X3*Y3+Z3*AA3+AB3*AC3+AD3*AE3+AF3*AG3+AH3*AI3+AJ3*AK3+AL3*AM3+AV3*AW3+AX3*AY3+AZ3*BA3+BB3*BC3)/BD3</f>
        <v>93.097560975609753</v>
      </c>
      <c r="BF3" s="65">
        <v>2.5</v>
      </c>
      <c r="BG3" s="66">
        <f t="shared" si="0"/>
        <v>95.597560975609753</v>
      </c>
      <c r="BH3" s="20">
        <f t="shared" si="1"/>
        <v>0</v>
      </c>
      <c r="BI3" s="12">
        <v>89</v>
      </c>
      <c r="BJ3" s="44">
        <v>91.6</v>
      </c>
      <c r="BK3" s="64">
        <f t="shared" si="2"/>
        <v>90.3</v>
      </c>
    </row>
    <row r="4" spans="1:63" ht="17.25" x14ac:dyDescent="0.2">
      <c r="A4" s="29" t="s">
        <v>197</v>
      </c>
      <c r="B4" s="12">
        <v>2019117511</v>
      </c>
      <c r="C4" s="12" t="s">
        <v>201</v>
      </c>
      <c r="D4" s="12" t="s">
        <v>13</v>
      </c>
      <c r="E4" s="12" t="s">
        <v>200</v>
      </c>
      <c r="F4" s="12">
        <v>99</v>
      </c>
      <c r="G4" s="43">
        <v>4</v>
      </c>
      <c r="H4" s="12">
        <v>87</v>
      </c>
      <c r="I4" s="44">
        <v>3</v>
      </c>
      <c r="J4" s="12">
        <v>91</v>
      </c>
      <c r="K4" s="44">
        <v>0</v>
      </c>
      <c r="L4" s="12">
        <v>96</v>
      </c>
      <c r="M4" s="43">
        <v>4</v>
      </c>
      <c r="N4" s="12">
        <v>94</v>
      </c>
      <c r="O4" s="44">
        <v>3</v>
      </c>
      <c r="P4" s="12">
        <v>91</v>
      </c>
      <c r="Q4" s="44">
        <v>2</v>
      </c>
      <c r="R4" s="12">
        <v>90</v>
      </c>
      <c r="S4" s="43">
        <v>3</v>
      </c>
      <c r="T4" s="12">
        <v>91</v>
      </c>
      <c r="U4" s="44">
        <v>2</v>
      </c>
      <c r="V4" s="44">
        <v>95</v>
      </c>
      <c r="W4" s="44">
        <v>2</v>
      </c>
      <c r="X4" s="44">
        <v>91.25</v>
      </c>
      <c r="Y4" s="29">
        <v>3</v>
      </c>
      <c r="Z4" s="44">
        <v>90</v>
      </c>
      <c r="AA4" s="29">
        <v>3</v>
      </c>
      <c r="AB4" s="44">
        <v>90</v>
      </c>
      <c r="AC4" s="29">
        <v>2</v>
      </c>
      <c r="AD4" s="44">
        <v>96</v>
      </c>
      <c r="AE4" s="29">
        <v>3</v>
      </c>
      <c r="AF4" s="44">
        <v>91</v>
      </c>
      <c r="AG4" s="29">
        <v>2</v>
      </c>
      <c r="AH4" s="44">
        <v>92</v>
      </c>
      <c r="AI4" s="29">
        <v>3</v>
      </c>
      <c r="AJ4" s="44">
        <v>89</v>
      </c>
      <c r="AK4" s="29">
        <v>2</v>
      </c>
      <c r="AL4" s="44">
        <v>91</v>
      </c>
      <c r="AM4" s="29">
        <v>0</v>
      </c>
      <c r="AN4" s="29"/>
      <c r="AO4" s="29" t="s">
        <v>197</v>
      </c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29">
        <f t="shared" si="3"/>
        <v>41</v>
      </c>
      <c r="BE4" s="32">
        <f t="shared" si="4"/>
        <v>92.554878048780495</v>
      </c>
      <c r="BF4" s="65">
        <v>1.2</v>
      </c>
      <c r="BG4" s="66">
        <f t="shared" si="0"/>
        <v>93.754878048780498</v>
      </c>
      <c r="BH4" s="20">
        <f t="shared" si="1"/>
        <v>0</v>
      </c>
      <c r="BI4" s="12">
        <v>82</v>
      </c>
      <c r="BJ4" s="44">
        <v>94.5</v>
      </c>
      <c r="BK4" s="64">
        <f t="shared" si="2"/>
        <v>88.25</v>
      </c>
    </row>
    <row r="5" spans="1:63" ht="17.25" x14ac:dyDescent="0.2">
      <c r="A5" s="29" t="s">
        <v>195</v>
      </c>
      <c r="B5" s="20">
        <v>2019117438</v>
      </c>
      <c r="C5" s="20" t="s">
        <v>202</v>
      </c>
      <c r="D5" s="20" t="s">
        <v>13</v>
      </c>
      <c r="E5" s="20" t="s">
        <v>194</v>
      </c>
      <c r="F5" s="20">
        <v>93</v>
      </c>
      <c r="G5" s="29" t="s">
        <v>195</v>
      </c>
      <c r="H5" s="20">
        <v>90</v>
      </c>
      <c r="I5" s="20">
        <v>3</v>
      </c>
      <c r="J5" s="20">
        <v>91</v>
      </c>
      <c r="K5" s="29" t="s">
        <v>196</v>
      </c>
      <c r="L5" s="20">
        <v>90</v>
      </c>
      <c r="M5" s="29" t="s">
        <v>195</v>
      </c>
      <c r="N5" s="20">
        <v>78</v>
      </c>
      <c r="O5" s="29" t="s">
        <v>197</v>
      </c>
      <c r="P5" s="20">
        <v>96</v>
      </c>
      <c r="Q5" s="29" t="s">
        <v>198</v>
      </c>
      <c r="R5" s="20">
        <v>93</v>
      </c>
      <c r="S5" s="29" t="s">
        <v>197</v>
      </c>
      <c r="T5" s="20">
        <v>93</v>
      </c>
      <c r="U5" s="29" t="s">
        <v>198</v>
      </c>
      <c r="V5" s="29">
        <v>94</v>
      </c>
      <c r="W5" s="44">
        <v>2</v>
      </c>
      <c r="X5" s="29">
        <v>92.25</v>
      </c>
      <c r="Y5" s="29">
        <v>3</v>
      </c>
      <c r="Z5" s="29">
        <v>91</v>
      </c>
      <c r="AA5" s="29">
        <v>3</v>
      </c>
      <c r="AB5" s="29">
        <v>92</v>
      </c>
      <c r="AC5" s="29">
        <v>2</v>
      </c>
      <c r="AD5" s="29">
        <v>99</v>
      </c>
      <c r="AE5" s="29">
        <v>3</v>
      </c>
      <c r="AF5" s="29">
        <v>90</v>
      </c>
      <c r="AG5" s="29">
        <v>2</v>
      </c>
      <c r="AH5" s="29">
        <v>83</v>
      </c>
      <c r="AI5" s="29">
        <v>3</v>
      </c>
      <c r="AJ5" s="29">
        <v>94</v>
      </c>
      <c r="AK5" s="29">
        <v>2</v>
      </c>
      <c r="AL5" s="29">
        <v>91</v>
      </c>
      <c r="AM5" s="29">
        <v>0</v>
      </c>
      <c r="AN5" s="29"/>
      <c r="AO5" s="29" t="s">
        <v>197</v>
      </c>
      <c r="AP5" s="45" t="s">
        <v>203</v>
      </c>
      <c r="AQ5" s="45" t="s">
        <v>198</v>
      </c>
      <c r="AR5" s="25"/>
      <c r="AS5" s="45"/>
      <c r="AT5" s="25"/>
      <c r="AU5" s="45"/>
      <c r="AV5" s="45"/>
      <c r="AW5" s="45"/>
      <c r="AX5" s="45"/>
      <c r="AY5" s="45"/>
      <c r="AZ5" s="45"/>
      <c r="BA5" s="45"/>
      <c r="BB5" s="45"/>
      <c r="BC5" s="45"/>
      <c r="BD5" s="29">
        <f t="shared" si="3"/>
        <v>43</v>
      </c>
      <c r="BE5" s="32">
        <f t="shared" si="4"/>
        <v>90.947674418604649</v>
      </c>
      <c r="BF5" s="65">
        <v>3</v>
      </c>
      <c r="BG5" s="66">
        <f t="shared" si="0"/>
        <v>93.947674418604649</v>
      </c>
      <c r="BH5" s="20">
        <f t="shared" si="1"/>
        <v>0</v>
      </c>
      <c r="BI5" s="20">
        <v>78</v>
      </c>
      <c r="BJ5" s="29">
        <v>96</v>
      </c>
      <c r="BK5" s="64">
        <f t="shared" si="2"/>
        <v>87</v>
      </c>
    </row>
    <row r="6" spans="1:63" ht="17.25" x14ac:dyDescent="0.2">
      <c r="A6" s="29" t="s">
        <v>204</v>
      </c>
      <c r="B6" s="12">
        <v>2019117506</v>
      </c>
      <c r="C6" s="12" t="s">
        <v>205</v>
      </c>
      <c r="D6" s="12" t="s">
        <v>13</v>
      </c>
      <c r="E6" s="12" t="s">
        <v>200</v>
      </c>
      <c r="F6" s="12">
        <v>99</v>
      </c>
      <c r="G6" s="43">
        <v>4</v>
      </c>
      <c r="H6" s="12">
        <v>90</v>
      </c>
      <c r="I6" s="44">
        <v>3</v>
      </c>
      <c r="J6" s="12">
        <v>86</v>
      </c>
      <c r="K6" s="44">
        <v>0</v>
      </c>
      <c r="L6" s="12">
        <v>91</v>
      </c>
      <c r="M6" s="43">
        <v>4</v>
      </c>
      <c r="N6" s="12">
        <v>93</v>
      </c>
      <c r="O6" s="44">
        <v>3</v>
      </c>
      <c r="P6" s="12">
        <v>85</v>
      </c>
      <c r="Q6" s="44">
        <v>2</v>
      </c>
      <c r="R6" s="12">
        <v>87</v>
      </c>
      <c r="S6" s="43">
        <v>3</v>
      </c>
      <c r="T6" s="12">
        <v>89</v>
      </c>
      <c r="U6" s="44">
        <v>2</v>
      </c>
      <c r="V6" s="44">
        <v>90</v>
      </c>
      <c r="W6" s="44">
        <v>2</v>
      </c>
      <c r="X6" s="44">
        <v>93.36</v>
      </c>
      <c r="Y6" s="29">
        <v>3</v>
      </c>
      <c r="Z6" s="44">
        <v>91</v>
      </c>
      <c r="AA6" s="29">
        <v>3</v>
      </c>
      <c r="AB6" s="44">
        <v>92</v>
      </c>
      <c r="AC6" s="29">
        <v>2</v>
      </c>
      <c r="AD6" s="44">
        <v>92</v>
      </c>
      <c r="AE6" s="29">
        <v>3</v>
      </c>
      <c r="AF6" s="44">
        <v>90</v>
      </c>
      <c r="AG6" s="29">
        <v>2</v>
      </c>
      <c r="AH6" s="44">
        <v>84</v>
      </c>
      <c r="AI6" s="29">
        <v>3</v>
      </c>
      <c r="AJ6" s="44">
        <v>89</v>
      </c>
      <c r="AK6" s="29">
        <v>2</v>
      </c>
      <c r="AL6" s="44">
        <v>92</v>
      </c>
      <c r="AM6" s="29">
        <v>0</v>
      </c>
      <c r="AN6" s="29"/>
      <c r="AO6" s="29" t="s">
        <v>197</v>
      </c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9">
        <f t="shared" si="3"/>
        <v>41</v>
      </c>
      <c r="BE6" s="32">
        <f t="shared" si="4"/>
        <v>90.758048780487798</v>
      </c>
      <c r="BF6" s="65">
        <v>2.2000000000000002</v>
      </c>
      <c r="BG6" s="66">
        <f t="shared" si="0"/>
        <v>92.9580487804878</v>
      </c>
      <c r="BH6" s="20">
        <f t="shared" si="1"/>
        <v>0</v>
      </c>
      <c r="BI6" s="12">
        <v>93</v>
      </c>
      <c r="BJ6" s="44">
        <v>99.1</v>
      </c>
      <c r="BK6" s="64">
        <f t="shared" si="2"/>
        <v>96.05</v>
      </c>
    </row>
    <row r="7" spans="1:63" ht="17.25" x14ac:dyDescent="0.2">
      <c r="A7" s="29" t="s">
        <v>206</v>
      </c>
      <c r="B7" s="20">
        <v>2019117473</v>
      </c>
      <c r="C7" s="20" t="s">
        <v>207</v>
      </c>
      <c r="D7" s="20" t="s">
        <v>12</v>
      </c>
      <c r="E7" s="20" t="s">
        <v>208</v>
      </c>
      <c r="F7" s="20">
        <v>95</v>
      </c>
      <c r="G7" s="29" t="s">
        <v>195</v>
      </c>
      <c r="H7" s="20">
        <v>90</v>
      </c>
      <c r="I7" s="20">
        <v>3</v>
      </c>
      <c r="J7" s="20">
        <v>88</v>
      </c>
      <c r="K7" s="29" t="s">
        <v>196</v>
      </c>
      <c r="L7" s="20">
        <v>84</v>
      </c>
      <c r="M7" s="29" t="s">
        <v>195</v>
      </c>
      <c r="N7" s="20">
        <v>82</v>
      </c>
      <c r="O7" s="29" t="s">
        <v>197</v>
      </c>
      <c r="P7" s="20">
        <v>94</v>
      </c>
      <c r="Q7" s="29" t="s">
        <v>198</v>
      </c>
      <c r="R7" s="20">
        <v>94</v>
      </c>
      <c r="S7" s="29" t="s">
        <v>197</v>
      </c>
      <c r="T7" s="20">
        <v>85</v>
      </c>
      <c r="U7" s="29" t="s">
        <v>198</v>
      </c>
      <c r="V7" s="29">
        <v>93</v>
      </c>
      <c r="W7" s="44">
        <v>2</v>
      </c>
      <c r="X7" s="29">
        <v>91.9</v>
      </c>
      <c r="Y7" s="29">
        <v>3</v>
      </c>
      <c r="Z7" s="29">
        <v>97</v>
      </c>
      <c r="AA7" s="29">
        <v>3</v>
      </c>
      <c r="AB7" s="29">
        <v>91</v>
      </c>
      <c r="AC7" s="29">
        <v>2</v>
      </c>
      <c r="AD7" s="29">
        <v>93</v>
      </c>
      <c r="AE7" s="29">
        <v>3</v>
      </c>
      <c r="AF7" s="29">
        <v>96</v>
      </c>
      <c r="AG7" s="29">
        <v>2</v>
      </c>
      <c r="AH7" s="29">
        <v>83</v>
      </c>
      <c r="AI7" s="29">
        <v>3</v>
      </c>
      <c r="AJ7" s="29">
        <v>95</v>
      </c>
      <c r="AK7" s="29">
        <v>2</v>
      </c>
      <c r="AL7" s="29">
        <v>91</v>
      </c>
      <c r="AM7" s="29">
        <v>0</v>
      </c>
      <c r="AN7" s="29"/>
      <c r="AO7" s="29" t="s">
        <v>197</v>
      </c>
      <c r="AP7" s="8"/>
      <c r="AQ7" s="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9">
        <f t="shared" si="3"/>
        <v>41</v>
      </c>
      <c r="BE7" s="32">
        <f t="shared" si="4"/>
        <v>90.651219512195112</v>
      </c>
      <c r="BF7" s="65"/>
      <c r="BG7" s="66">
        <f t="shared" si="0"/>
        <v>90.651219512195112</v>
      </c>
      <c r="BH7" s="20">
        <f t="shared" si="1"/>
        <v>0</v>
      </c>
      <c r="BI7" s="20">
        <v>85</v>
      </c>
      <c r="BJ7" s="29">
        <v>95.3</v>
      </c>
      <c r="BK7" s="64">
        <f t="shared" si="2"/>
        <v>90.15</v>
      </c>
    </row>
    <row r="8" spans="1:63" ht="17.25" x14ac:dyDescent="0.2">
      <c r="A8" s="29" t="s">
        <v>209</v>
      </c>
      <c r="B8" s="20">
        <v>2019117479</v>
      </c>
      <c r="C8" s="20" t="s">
        <v>210</v>
      </c>
      <c r="D8" s="20" t="s">
        <v>12</v>
      </c>
      <c r="E8" s="20" t="s">
        <v>208</v>
      </c>
      <c r="F8" s="20">
        <v>94</v>
      </c>
      <c r="G8" s="29" t="s">
        <v>195</v>
      </c>
      <c r="H8" s="20">
        <v>87</v>
      </c>
      <c r="I8" s="20">
        <v>3</v>
      </c>
      <c r="J8" s="20">
        <v>93</v>
      </c>
      <c r="K8" s="29" t="s">
        <v>196</v>
      </c>
      <c r="L8" s="20">
        <v>87</v>
      </c>
      <c r="M8" s="29" t="s">
        <v>195</v>
      </c>
      <c r="N8" s="20">
        <v>89</v>
      </c>
      <c r="O8" s="29" t="s">
        <v>197</v>
      </c>
      <c r="P8" s="20">
        <v>86</v>
      </c>
      <c r="Q8" s="29" t="s">
        <v>198</v>
      </c>
      <c r="R8" s="20">
        <v>91</v>
      </c>
      <c r="S8" s="29" t="s">
        <v>197</v>
      </c>
      <c r="T8" s="20">
        <v>89</v>
      </c>
      <c r="U8" s="29" t="s">
        <v>198</v>
      </c>
      <c r="V8" s="29">
        <v>93</v>
      </c>
      <c r="W8" s="44">
        <v>2</v>
      </c>
      <c r="X8" s="29">
        <v>82</v>
      </c>
      <c r="Y8" s="29">
        <v>3</v>
      </c>
      <c r="Z8" s="29">
        <v>87</v>
      </c>
      <c r="AA8" s="29">
        <v>3</v>
      </c>
      <c r="AB8" s="29">
        <v>89</v>
      </c>
      <c r="AC8" s="29">
        <v>2</v>
      </c>
      <c r="AD8" s="29">
        <v>93</v>
      </c>
      <c r="AE8" s="29">
        <v>3</v>
      </c>
      <c r="AF8" s="29">
        <v>94</v>
      </c>
      <c r="AG8" s="29">
        <v>2</v>
      </c>
      <c r="AH8" s="29">
        <v>79</v>
      </c>
      <c r="AI8" s="29">
        <v>3</v>
      </c>
      <c r="AJ8" s="29">
        <v>92</v>
      </c>
      <c r="AK8" s="29">
        <v>2</v>
      </c>
      <c r="AL8" s="29">
        <v>91</v>
      </c>
      <c r="AM8" s="29">
        <v>0</v>
      </c>
      <c r="AN8" s="29"/>
      <c r="AO8" s="29" t="s">
        <v>197</v>
      </c>
      <c r="AP8" s="8"/>
      <c r="AQ8" s="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9">
        <f t="shared" si="3"/>
        <v>41</v>
      </c>
      <c r="BE8" s="32">
        <f t="shared" si="4"/>
        <v>88.634146341463421</v>
      </c>
      <c r="BF8" s="65">
        <v>1.6</v>
      </c>
      <c r="BG8" s="66">
        <f t="shared" si="0"/>
        <v>90.234146341463415</v>
      </c>
      <c r="BH8" s="20">
        <f t="shared" si="1"/>
        <v>0</v>
      </c>
      <c r="BI8" s="20">
        <v>89</v>
      </c>
      <c r="BJ8" s="29">
        <v>95</v>
      </c>
      <c r="BK8" s="64">
        <f t="shared" si="2"/>
        <v>92</v>
      </c>
    </row>
    <row r="9" spans="1:63" ht="17.25" x14ac:dyDescent="0.2">
      <c r="A9" s="29" t="s">
        <v>211</v>
      </c>
      <c r="B9" s="20">
        <v>2019117466</v>
      </c>
      <c r="C9" s="20" t="s">
        <v>212</v>
      </c>
      <c r="D9" s="20" t="s">
        <v>12</v>
      </c>
      <c r="E9" s="20" t="s">
        <v>208</v>
      </c>
      <c r="F9" s="20">
        <v>93</v>
      </c>
      <c r="G9" s="29" t="s">
        <v>195</v>
      </c>
      <c r="H9" s="20">
        <v>85</v>
      </c>
      <c r="I9" s="20">
        <v>3</v>
      </c>
      <c r="J9" s="20">
        <v>90</v>
      </c>
      <c r="K9" s="45" t="s">
        <v>196</v>
      </c>
      <c r="L9" s="20">
        <v>91</v>
      </c>
      <c r="M9" s="29" t="s">
        <v>195</v>
      </c>
      <c r="N9" s="20">
        <v>77</v>
      </c>
      <c r="O9" s="29" t="s">
        <v>197</v>
      </c>
      <c r="P9" s="20">
        <v>86</v>
      </c>
      <c r="Q9" s="29" t="s">
        <v>198</v>
      </c>
      <c r="R9" s="20">
        <v>94</v>
      </c>
      <c r="S9" s="45" t="s">
        <v>197</v>
      </c>
      <c r="T9" s="20">
        <v>85</v>
      </c>
      <c r="U9" s="29" t="s">
        <v>198</v>
      </c>
      <c r="V9" s="29">
        <v>93</v>
      </c>
      <c r="W9" s="44">
        <v>2</v>
      </c>
      <c r="X9" s="29">
        <v>86</v>
      </c>
      <c r="Y9" s="29">
        <v>3</v>
      </c>
      <c r="Z9" s="29">
        <v>90</v>
      </c>
      <c r="AA9" s="29">
        <v>3</v>
      </c>
      <c r="AB9" s="29">
        <v>90</v>
      </c>
      <c r="AC9" s="29">
        <v>2</v>
      </c>
      <c r="AD9" s="29">
        <v>91</v>
      </c>
      <c r="AE9" s="29">
        <v>3</v>
      </c>
      <c r="AF9" s="29">
        <v>88</v>
      </c>
      <c r="AG9" s="29">
        <v>2</v>
      </c>
      <c r="AH9" s="29">
        <v>82</v>
      </c>
      <c r="AI9" s="29">
        <v>3</v>
      </c>
      <c r="AJ9" s="29">
        <v>87</v>
      </c>
      <c r="AK9" s="29">
        <v>2</v>
      </c>
      <c r="AL9" s="29">
        <v>93</v>
      </c>
      <c r="AM9" s="29">
        <v>0</v>
      </c>
      <c r="AN9" s="29"/>
      <c r="AO9" s="29" t="s">
        <v>197</v>
      </c>
      <c r="AP9" s="8"/>
      <c r="AQ9" s="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9">
        <f t="shared" si="3"/>
        <v>41</v>
      </c>
      <c r="BE9" s="32">
        <f t="shared" si="4"/>
        <v>88.024390243902445</v>
      </c>
      <c r="BF9" s="65"/>
      <c r="BG9" s="66">
        <f t="shared" si="0"/>
        <v>88.024390243902445</v>
      </c>
      <c r="BH9" s="20">
        <f t="shared" si="1"/>
        <v>0</v>
      </c>
      <c r="BI9" s="20">
        <v>87</v>
      </c>
      <c r="BJ9" s="29">
        <v>94.8</v>
      </c>
      <c r="BK9" s="64">
        <f t="shared" si="2"/>
        <v>90.9</v>
      </c>
    </row>
    <row r="10" spans="1:63" ht="17.25" x14ac:dyDescent="0.2">
      <c r="A10" s="29" t="s">
        <v>213</v>
      </c>
      <c r="B10" s="12">
        <v>2019117503</v>
      </c>
      <c r="C10" s="12" t="s">
        <v>214</v>
      </c>
      <c r="D10" s="12" t="s">
        <v>13</v>
      </c>
      <c r="E10" s="12" t="s">
        <v>200</v>
      </c>
      <c r="F10" s="12">
        <v>94</v>
      </c>
      <c r="G10" s="43">
        <v>4</v>
      </c>
      <c r="H10" s="12">
        <v>78</v>
      </c>
      <c r="I10" s="44">
        <v>3</v>
      </c>
      <c r="J10" s="12">
        <v>93</v>
      </c>
      <c r="K10" s="44">
        <v>0</v>
      </c>
      <c r="L10" s="12">
        <v>93</v>
      </c>
      <c r="M10" s="43">
        <v>4</v>
      </c>
      <c r="N10" s="12">
        <v>78</v>
      </c>
      <c r="O10" s="44">
        <v>3</v>
      </c>
      <c r="P10" s="12">
        <v>87</v>
      </c>
      <c r="Q10" s="44">
        <v>2</v>
      </c>
      <c r="R10" s="12">
        <v>92</v>
      </c>
      <c r="S10" s="43">
        <v>3</v>
      </c>
      <c r="T10" s="12">
        <v>92</v>
      </c>
      <c r="U10" s="44">
        <v>2</v>
      </c>
      <c r="V10" s="44">
        <v>94</v>
      </c>
      <c r="W10" s="44">
        <v>2</v>
      </c>
      <c r="X10" s="44">
        <v>84.1</v>
      </c>
      <c r="Y10" s="29">
        <v>3</v>
      </c>
      <c r="Z10" s="44">
        <v>84</v>
      </c>
      <c r="AA10" s="29">
        <v>3</v>
      </c>
      <c r="AB10" s="44">
        <v>84</v>
      </c>
      <c r="AC10" s="29">
        <v>2</v>
      </c>
      <c r="AD10" s="44">
        <v>91</v>
      </c>
      <c r="AE10" s="29">
        <v>3</v>
      </c>
      <c r="AF10" s="44">
        <v>94</v>
      </c>
      <c r="AG10" s="29">
        <v>2</v>
      </c>
      <c r="AH10" s="44">
        <v>81</v>
      </c>
      <c r="AI10" s="29">
        <v>3</v>
      </c>
      <c r="AJ10" s="44">
        <v>88</v>
      </c>
      <c r="AK10" s="29">
        <v>2</v>
      </c>
      <c r="AL10" s="44">
        <v>91</v>
      </c>
      <c r="AM10" s="29">
        <v>0</v>
      </c>
      <c r="AN10" s="29"/>
      <c r="AO10" s="29" t="s">
        <v>197</v>
      </c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29">
        <f t="shared" si="3"/>
        <v>41</v>
      </c>
      <c r="BE10" s="32">
        <f t="shared" si="4"/>
        <v>87.568292682926838</v>
      </c>
      <c r="BF10" s="65">
        <v>1</v>
      </c>
      <c r="BG10" s="66">
        <f t="shared" si="0"/>
        <v>88.568292682926838</v>
      </c>
      <c r="BH10" s="20">
        <f t="shared" si="1"/>
        <v>0</v>
      </c>
      <c r="BI10" s="12">
        <v>87</v>
      </c>
      <c r="BJ10" s="44">
        <v>96.3</v>
      </c>
      <c r="BK10" s="64">
        <f t="shared" si="2"/>
        <v>91.65</v>
      </c>
    </row>
    <row r="11" spans="1:63" ht="17.25" x14ac:dyDescent="0.2">
      <c r="A11" s="29" t="s">
        <v>215</v>
      </c>
      <c r="B11" s="20">
        <v>2019117277</v>
      </c>
      <c r="C11" s="20" t="s">
        <v>216</v>
      </c>
      <c r="D11" s="20" t="s">
        <v>13</v>
      </c>
      <c r="E11" s="20" t="s">
        <v>208</v>
      </c>
      <c r="F11" s="20">
        <v>91</v>
      </c>
      <c r="G11" s="29" t="s">
        <v>195</v>
      </c>
      <c r="H11" s="20">
        <v>87</v>
      </c>
      <c r="I11" s="20">
        <v>3</v>
      </c>
      <c r="J11" s="20">
        <v>91</v>
      </c>
      <c r="K11" s="45" t="s">
        <v>196</v>
      </c>
      <c r="L11" s="20">
        <v>81</v>
      </c>
      <c r="M11" s="29" t="s">
        <v>195</v>
      </c>
      <c r="N11" s="20">
        <v>77</v>
      </c>
      <c r="O11" s="29" t="s">
        <v>197</v>
      </c>
      <c r="P11" s="20">
        <v>86</v>
      </c>
      <c r="Q11" s="29" t="s">
        <v>198</v>
      </c>
      <c r="R11" s="20">
        <v>82</v>
      </c>
      <c r="S11" s="45" t="s">
        <v>197</v>
      </c>
      <c r="T11" s="20">
        <v>79</v>
      </c>
      <c r="U11" s="29" t="s">
        <v>198</v>
      </c>
      <c r="V11" s="29">
        <v>87</v>
      </c>
      <c r="W11" s="44">
        <v>2</v>
      </c>
      <c r="X11" s="29">
        <v>83.02</v>
      </c>
      <c r="Y11" s="29">
        <v>3</v>
      </c>
      <c r="Z11" s="29">
        <v>98</v>
      </c>
      <c r="AA11" s="29">
        <v>3</v>
      </c>
      <c r="AB11" s="29">
        <v>95</v>
      </c>
      <c r="AC11" s="29">
        <v>2</v>
      </c>
      <c r="AD11" s="29">
        <v>97</v>
      </c>
      <c r="AE11" s="29">
        <v>3</v>
      </c>
      <c r="AF11" s="29">
        <v>94</v>
      </c>
      <c r="AG11" s="29">
        <v>2</v>
      </c>
      <c r="AH11" s="29">
        <v>86</v>
      </c>
      <c r="AI11" s="29">
        <v>3</v>
      </c>
      <c r="AJ11" s="29">
        <v>87</v>
      </c>
      <c r="AK11" s="29">
        <v>2</v>
      </c>
      <c r="AL11" s="29">
        <v>91</v>
      </c>
      <c r="AM11" s="29">
        <v>0</v>
      </c>
      <c r="AN11" s="29"/>
      <c r="AO11" s="29" t="s">
        <v>197</v>
      </c>
      <c r="AP11" s="45"/>
      <c r="AQ11" s="45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9">
        <f t="shared" si="3"/>
        <v>41</v>
      </c>
      <c r="BE11" s="32">
        <f t="shared" si="4"/>
        <v>87.172195121951219</v>
      </c>
      <c r="BF11" s="65">
        <v>0.8</v>
      </c>
      <c r="BG11" s="66">
        <f t="shared" si="0"/>
        <v>87.972195121951216</v>
      </c>
      <c r="BH11" s="20">
        <f t="shared" si="1"/>
        <v>0</v>
      </c>
      <c r="BI11" s="20">
        <v>81</v>
      </c>
      <c r="BJ11" s="29">
        <v>92.1</v>
      </c>
      <c r="BK11" s="64">
        <f t="shared" si="2"/>
        <v>86.55</v>
      </c>
    </row>
    <row r="12" spans="1:63" ht="17.25" x14ac:dyDescent="0.2">
      <c r="A12" s="29" t="s">
        <v>217</v>
      </c>
      <c r="B12" s="12">
        <v>2019117504</v>
      </c>
      <c r="C12" s="12" t="s">
        <v>218</v>
      </c>
      <c r="D12" s="12" t="s">
        <v>12</v>
      </c>
      <c r="E12" s="12" t="s">
        <v>200</v>
      </c>
      <c r="F12" s="12">
        <v>95</v>
      </c>
      <c r="G12" s="43">
        <v>4</v>
      </c>
      <c r="H12" s="12">
        <v>71</v>
      </c>
      <c r="I12" s="44">
        <v>3</v>
      </c>
      <c r="J12" s="12">
        <v>88</v>
      </c>
      <c r="K12" s="44">
        <v>0</v>
      </c>
      <c r="L12" s="12">
        <v>95</v>
      </c>
      <c r="M12" s="43">
        <v>4</v>
      </c>
      <c r="N12" s="12">
        <v>89</v>
      </c>
      <c r="O12" s="44">
        <v>3</v>
      </c>
      <c r="P12" s="12">
        <v>90</v>
      </c>
      <c r="Q12" s="44">
        <v>2</v>
      </c>
      <c r="R12" s="12">
        <v>89</v>
      </c>
      <c r="S12" s="43">
        <v>3</v>
      </c>
      <c r="T12" s="12">
        <v>86</v>
      </c>
      <c r="U12" s="44">
        <v>2</v>
      </c>
      <c r="V12" s="44">
        <v>86</v>
      </c>
      <c r="W12" s="44">
        <v>2</v>
      </c>
      <c r="X12" s="44">
        <v>80</v>
      </c>
      <c r="Y12" s="29">
        <v>3</v>
      </c>
      <c r="Z12" s="44">
        <v>86</v>
      </c>
      <c r="AA12" s="29">
        <v>3</v>
      </c>
      <c r="AB12" s="44">
        <v>91</v>
      </c>
      <c r="AC12" s="29">
        <v>2</v>
      </c>
      <c r="AD12" s="44">
        <v>90</v>
      </c>
      <c r="AE12" s="29">
        <v>3</v>
      </c>
      <c r="AF12" s="44">
        <v>94</v>
      </c>
      <c r="AG12" s="29">
        <v>2</v>
      </c>
      <c r="AH12" s="44">
        <v>85</v>
      </c>
      <c r="AI12" s="29">
        <v>3</v>
      </c>
      <c r="AJ12" s="44">
        <v>75</v>
      </c>
      <c r="AK12" s="29">
        <v>2</v>
      </c>
      <c r="AL12" s="44">
        <v>93</v>
      </c>
      <c r="AM12" s="29">
        <v>0</v>
      </c>
      <c r="AN12" s="29"/>
      <c r="AO12" s="29" t="s">
        <v>197</v>
      </c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29">
        <f t="shared" si="3"/>
        <v>41</v>
      </c>
      <c r="BE12" s="32">
        <f t="shared" si="4"/>
        <v>87.170731707317074</v>
      </c>
      <c r="BF12" s="65">
        <v>1.8</v>
      </c>
      <c r="BG12" s="66">
        <f t="shared" si="0"/>
        <v>88.970731707317071</v>
      </c>
      <c r="BH12" s="20">
        <f t="shared" si="1"/>
        <v>0</v>
      </c>
      <c r="BI12" s="12">
        <v>87</v>
      </c>
      <c r="BJ12" s="44">
        <v>94.8</v>
      </c>
      <c r="BK12" s="64">
        <f t="shared" si="2"/>
        <v>90.9</v>
      </c>
    </row>
    <row r="13" spans="1:63" ht="17.25" x14ac:dyDescent="0.2">
      <c r="A13" s="29" t="s">
        <v>219</v>
      </c>
      <c r="B13" s="20">
        <v>2019117469</v>
      </c>
      <c r="C13" s="20" t="s">
        <v>220</v>
      </c>
      <c r="D13" s="20" t="s">
        <v>13</v>
      </c>
      <c r="E13" s="20" t="s">
        <v>208</v>
      </c>
      <c r="F13" s="20">
        <v>92</v>
      </c>
      <c r="G13" s="29" t="s">
        <v>195</v>
      </c>
      <c r="H13" s="20">
        <v>90</v>
      </c>
      <c r="I13" s="20">
        <v>3</v>
      </c>
      <c r="J13" s="20">
        <v>86</v>
      </c>
      <c r="K13" s="29" t="s">
        <v>196</v>
      </c>
      <c r="L13" s="20">
        <v>93</v>
      </c>
      <c r="M13" s="29" t="s">
        <v>195</v>
      </c>
      <c r="N13" s="20">
        <v>78</v>
      </c>
      <c r="O13" s="29" t="s">
        <v>197</v>
      </c>
      <c r="P13" s="20">
        <v>91</v>
      </c>
      <c r="Q13" s="29" t="s">
        <v>198</v>
      </c>
      <c r="R13" s="20">
        <v>82</v>
      </c>
      <c r="S13" s="29" t="s">
        <v>197</v>
      </c>
      <c r="T13" s="20">
        <v>83</v>
      </c>
      <c r="U13" s="29" t="s">
        <v>198</v>
      </c>
      <c r="V13" s="29">
        <v>86</v>
      </c>
      <c r="W13" s="44">
        <v>2</v>
      </c>
      <c r="X13" s="29">
        <v>87</v>
      </c>
      <c r="Y13" s="29">
        <v>3</v>
      </c>
      <c r="Z13" s="29">
        <v>80</v>
      </c>
      <c r="AA13" s="29">
        <v>3</v>
      </c>
      <c r="AB13" s="29">
        <v>90</v>
      </c>
      <c r="AC13" s="29">
        <v>2</v>
      </c>
      <c r="AD13" s="29">
        <v>87</v>
      </c>
      <c r="AE13" s="29">
        <v>3</v>
      </c>
      <c r="AF13" s="29">
        <v>93</v>
      </c>
      <c r="AG13" s="29">
        <v>2</v>
      </c>
      <c r="AH13" s="29">
        <v>82</v>
      </c>
      <c r="AI13" s="29">
        <v>3</v>
      </c>
      <c r="AJ13" s="29">
        <v>88</v>
      </c>
      <c r="AK13" s="29">
        <v>2</v>
      </c>
      <c r="AL13" s="29">
        <v>91</v>
      </c>
      <c r="AM13" s="29">
        <v>0</v>
      </c>
      <c r="AN13" s="29"/>
      <c r="AO13" s="29" t="s">
        <v>197</v>
      </c>
      <c r="AP13" s="25"/>
      <c r="AQ13" s="25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9">
        <f t="shared" si="3"/>
        <v>41</v>
      </c>
      <c r="BE13" s="32">
        <f t="shared" si="4"/>
        <v>86.829268292682926</v>
      </c>
      <c r="BF13" s="65">
        <v>1</v>
      </c>
      <c r="BG13" s="66">
        <f t="shared" si="0"/>
        <v>87.829268292682926</v>
      </c>
      <c r="BH13" s="20">
        <f t="shared" si="1"/>
        <v>0</v>
      </c>
      <c r="BI13" s="20">
        <v>88</v>
      </c>
      <c r="BJ13" s="29">
        <v>96.4</v>
      </c>
      <c r="BK13" s="64">
        <f t="shared" si="2"/>
        <v>92.2</v>
      </c>
    </row>
    <row r="14" spans="1:63" ht="17.25" x14ac:dyDescent="0.2">
      <c r="A14" s="29" t="s">
        <v>221</v>
      </c>
      <c r="B14" s="12">
        <v>2019117508</v>
      </c>
      <c r="C14" s="12" t="s">
        <v>222</v>
      </c>
      <c r="D14" s="12" t="s">
        <v>13</v>
      </c>
      <c r="E14" s="12" t="s">
        <v>200</v>
      </c>
      <c r="F14" s="12">
        <v>95</v>
      </c>
      <c r="G14" s="43">
        <v>4</v>
      </c>
      <c r="H14" s="12">
        <v>81</v>
      </c>
      <c r="I14" s="44">
        <v>3</v>
      </c>
      <c r="J14" s="12">
        <v>85</v>
      </c>
      <c r="K14" s="44">
        <v>0</v>
      </c>
      <c r="L14" s="12">
        <v>89</v>
      </c>
      <c r="M14" s="43">
        <v>4</v>
      </c>
      <c r="N14" s="12">
        <v>79</v>
      </c>
      <c r="O14" s="44">
        <v>3</v>
      </c>
      <c r="P14" s="12">
        <v>88</v>
      </c>
      <c r="Q14" s="44">
        <v>2</v>
      </c>
      <c r="R14" s="12">
        <v>80</v>
      </c>
      <c r="S14" s="43">
        <v>3</v>
      </c>
      <c r="T14" s="12">
        <v>92</v>
      </c>
      <c r="U14" s="44">
        <v>2</v>
      </c>
      <c r="V14" s="44">
        <v>94</v>
      </c>
      <c r="W14" s="44">
        <v>2</v>
      </c>
      <c r="X14" s="44">
        <v>86.91</v>
      </c>
      <c r="Y14" s="29">
        <v>3</v>
      </c>
      <c r="Z14" s="44">
        <v>88</v>
      </c>
      <c r="AA14" s="29">
        <v>3</v>
      </c>
      <c r="AB14" s="44">
        <v>87</v>
      </c>
      <c r="AC14" s="29">
        <v>2</v>
      </c>
      <c r="AD14" s="44">
        <v>84</v>
      </c>
      <c r="AE14" s="29">
        <v>3</v>
      </c>
      <c r="AF14" s="44">
        <v>91</v>
      </c>
      <c r="AG14" s="29">
        <v>2</v>
      </c>
      <c r="AH14" s="44">
        <v>88</v>
      </c>
      <c r="AI14" s="29">
        <v>3</v>
      </c>
      <c r="AJ14" s="44">
        <v>78</v>
      </c>
      <c r="AK14" s="29">
        <v>2</v>
      </c>
      <c r="AL14" s="44">
        <v>91</v>
      </c>
      <c r="AM14" s="29">
        <v>0</v>
      </c>
      <c r="AN14" s="29"/>
      <c r="AO14" s="29" t="s">
        <v>197</v>
      </c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29">
        <f t="shared" si="3"/>
        <v>41</v>
      </c>
      <c r="BE14" s="32">
        <f t="shared" si="4"/>
        <v>86.749512195121952</v>
      </c>
      <c r="BF14" s="65">
        <v>1.8</v>
      </c>
      <c r="BG14" s="66">
        <f t="shared" si="0"/>
        <v>88.549512195121949</v>
      </c>
      <c r="BH14" s="20">
        <f t="shared" si="1"/>
        <v>0</v>
      </c>
      <c r="BI14" s="12">
        <v>81</v>
      </c>
      <c r="BJ14" s="44">
        <v>89.2</v>
      </c>
      <c r="BK14" s="64">
        <f t="shared" si="2"/>
        <v>85.1</v>
      </c>
    </row>
    <row r="15" spans="1:63" ht="17.25" x14ac:dyDescent="0.2">
      <c r="A15" s="29" t="s">
        <v>223</v>
      </c>
      <c r="B15" s="20">
        <v>2019117526</v>
      </c>
      <c r="C15" s="20" t="s">
        <v>224</v>
      </c>
      <c r="D15" s="20" t="s">
        <v>12</v>
      </c>
      <c r="E15" s="20" t="s">
        <v>194</v>
      </c>
      <c r="F15" s="20">
        <v>89</v>
      </c>
      <c r="G15" s="29" t="s">
        <v>195</v>
      </c>
      <c r="H15" s="20">
        <v>85</v>
      </c>
      <c r="I15" s="20">
        <v>3</v>
      </c>
      <c r="J15" s="20">
        <v>87</v>
      </c>
      <c r="K15" s="29" t="s">
        <v>196</v>
      </c>
      <c r="L15" s="20">
        <v>85</v>
      </c>
      <c r="M15" s="29" t="s">
        <v>195</v>
      </c>
      <c r="N15" s="20">
        <v>75</v>
      </c>
      <c r="O15" s="29" t="s">
        <v>197</v>
      </c>
      <c r="P15" s="20">
        <v>79</v>
      </c>
      <c r="Q15" s="29" t="s">
        <v>198</v>
      </c>
      <c r="R15" s="20">
        <v>86</v>
      </c>
      <c r="S15" s="29" t="s">
        <v>197</v>
      </c>
      <c r="T15" s="20">
        <v>84</v>
      </c>
      <c r="U15" s="29" t="s">
        <v>198</v>
      </c>
      <c r="V15" s="29">
        <v>90</v>
      </c>
      <c r="W15" s="44">
        <v>2</v>
      </c>
      <c r="X15" s="29">
        <v>82.89</v>
      </c>
      <c r="Y15" s="29">
        <v>3</v>
      </c>
      <c r="Z15" s="29">
        <v>93</v>
      </c>
      <c r="AA15" s="29">
        <v>3</v>
      </c>
      <c r="AB15" s="29">
        <v>88</v>
      </c>
      <c r="AC15" s="29">
        <v>2</v>
      </c>
      <c r="AD15" s="29">
        <v>94</v>
      </c>
      <c r="AE15" s="29">
        <v>3</v>
      </c>
      <c r="AF15" s="29">
        <v>91</v>
      </c>
      <c r="AG15" s="29">
        <v>2</v>
      </c>
      <c r="AH15" s="29">
        <v>83</v>
      </c>
      <c r="AI15" s="29">
        <v>3</v>
      </c>
      <c r="AJ15" s="29">
        <v>86</v>
      </c>
      <c r="AK15" s="29">
        <v>2</v>
      </c>
      <c r="AL15" s="29">
        <v>85.5</v>
      </c>
      <c r="AM15" s="29">
        <v>0</v>
      </c>
      <c r="AN15" s="29"/>
      <c r="AO15" s="29" t="s">
        <v>197</v>
      </c>
      <c r="AP15" s="25"/>
      <c r="AQ15" s="25"/>
      <c r="AR15" s="25"/>
      <c r="AS15" s="8"/>
      <c r="AT15" s="25"/>
      <c r="AU15" s="8"/>
      <c r="AV15" s="8"/>
      <c r="AW15" s="8"/>
      <c r="AX15" s="8"/>
      <c r="AY15" s="8"/>
      <c r="AZ15" s="8"/>
      <c r="BA15" s="8"/>
      <c r="BB15" s="8"/>
      <c r="BC15" s="8"/>
      <c r="BD15" s="29">
        <f t="shared" si="3"/>
        <v>41</v>
      </c>
      <c r="BE15" s="32">
        <f t="shared" si="4"/>
        <v>86.06512195121951</v>
      </c>
      <c r="BF15" s="65">
        <v>0.8</v>
      </c>
      <c r="BG15" s="66">
        <f t="shared" si="0"/>
        <v>86.865121951219507</v>
      </c>
      <c r="BH15" s="20">
        <f t="shared" si="1"/>
        <v>0</v>
      </c>
      <c r="BI15" s="20">
        <v>66</v>
      </c>
      <c r="BJ15" s="29">
        <v>94.6</v>
      </c>
      <c r="BK15" s="64">
        <f t="shared" si="2"/>
        <v>80.3</v>
      </c>
    </row>
    <row r="16" spans="1:63" ht="17.25" x14ac:dyDescent="0.2">
      <c r="A16" s="29" t="s">
        <v>225</v>
      </c>
      <c r="B16" s="20">
        <v>2019117468</v>
      </c>
      <c r="C16" s="20" t="s">
        <v>226</v>
      </c>
      <c r="D16" s="20" t="s">
        <v>13</v>
      </c>
      <c r="E16" s="20" t="s">
        <v>208</v>
      </c>
      <c r="F16" s="20">
        <v>87</v>
      </c>
      <c r="G16" s="29" t="s">
        <v>195</v>
      </c>
      <c r="H16" s="20">
        <v>77</v>
      </c>
      <c r="I16" s="20">
        <v>3</v>
      </c>
      <c r="J16" s="20">
        <v>88</v>
      </c>
      <c r="K16" s="45" t="s">
        <v>196</v>
      </c>
      <c r="L16" s="20">
        <v>85</v>
      </c>
      <c r="M16" s="29" t="s">
        <v>195</v>
      </c>
      <c r="N16" s="20">
        <v>74</v>
      </c>
      <c r="O16" s="29" t="s">
        <v>197</v>
      </c>
      <c r="P16" s="20">
        <v>94</v>
      </c>
      <c r="Q16" s="29" t="s">
        <v>198</v>
      </c>
      <c r="R16" s="20">
        <v>92</v>
      </c>
      <c r="S16" s="45" t="s">
        <v>197</v>
      </c>
      <c r="T16" s="20">
        <v>87</v>
      </c>
      <c r="U16" s="29" t="s">
        <v>198</v>
      </c>
      <c r="V16" s="29">
        <v>89</v>
      </c>
      <c r="W16" s="44">
        <v>2</v>
      </c>
      <c r="X16" s="29">
        <v>89</v>
      </c>
      <c r="Y16" s="29">
        <v>3</v>
      </c>
      <c r="Z16" s="29">
        <v>91</v>
      </c>
      <c r="AA16" s="29">
        <v>3</v>
      </c>
      <c r="AB16" s="29">
        <v>87</v>
      </c>
      <c r="AC16" s="29">
        <v>2</v>
      </c>
      <c r="AD16" s="29">
        <v>92</v>
      </c>
      <c r="AE16" s="29">
        <v>3</v>
      </c>
      <c r="AF16" s="29">
        <v>85</v>
      </c>
      <c r="AG16" s="29">
        <v>2</v>
      </c>
      <c r="AH16" s="29">
        <v>79</v>
      </c>
      <c r="AI16" s="29">
        <v>3</v>
      </c>
      <c r="AJ16" s="29">
        <v>72</v>
      </c>
      <c r="AK16" s="29">
        <v>2</v>
      </c>
      <c r="AL16" s="29">
        <v>91</v>
      </c>
      <c r="AM16" s="29">
        <v>0</v>
      </c>
      <c r="AN16" s="29"/>
      <c r="AO16" s="29" t="s">
        <v>197</v>
      </c>
      <c r="AP16" s="25"/>
      <c r="AQ16" s="25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9">
        <f t="shared" si="3"/>
        <v>41</v>
      </c>
      <c r="BE16" s="32">
        <f t="shared" si="4"/>
        <v>85.317073170731703</v>
      </c>
      <c r="BF16" s="65">
        <v>1</v>
      </c>
      <c r="BG16" s="66">
        <f t="shared" si="0"/>
        <v>86.317073170731703</v>
      </c>
      <c r="BH16" s="20">
        <f t="shared" si="1"/>
        <v>0</v>
      </c>
      <c r="BI16" s="20">
        <v>86</v>
      </c>
      <c r="BJ16" s="29">
        <v>65.8</v>
      </c>
      <c r="BK16" s="64">
        <f t="shared" si="2"/>
        <v>75.900000000000006</v>
      </c>
    </row>
    <row r="17" spans="1:63" ht="17.25" x14ac:dyDescent="0.2">
      <c r="A17" s="29" t="s">
        <v>227</v>
      </c>
      <c r="B17" s="5">
        <v>2019117576</v>
      </c>
      <c r="C17" s="5" t="s">
        <v>228</v>
      </c>
      <c r="D17" s="5" t="s">
        <v>13</v>
      </c>
      <c r="E17" s="5" t="s">
        <v>229</v>
      </c>
      <c r="F17" s="5">
        <v>91</v>
      </c>
      <c r="G17" s="29" t="s">
        <v>195</v>
      </c>
      <c r="H17" s="5">
        <v>78</v>
      </c>
      <c r="I17" s="29" t="s">
        <v>197</v>
      </c>
      <c r="J17" s="5">
        <v>86</v>
      </c>
      <c r="K17" s="45" t="s">
        <v>196</v>
      </c>
      <c r="L17" s="5">
        <v>84</v>
      </c>
      <c r="M17" s="29" t="s">
        <v>195</v>
      </c>
      <c r="N17" s="5">
        <v>74</v>
      </c>
      <c r="O17" s="29" t="s">
        <v>197</v>
      </c>
      <c r="P17" s="5">
        <v>79</v>
      </c>
      <c r="Q17" s="29" t="s">
        <v>198</v>
      </c>
      <c r="R17" s="5">
        <v>80</v>
      </c>
      <c r="S17" s="45" t="s">
        <v>197</v>
      </c>
      <c r="T17" s="5">
        <v>89</v>
      </c>
      <c r="U17" s="29" t="s">
        <v>198</v>
      </c>
      <c r="V17" s="29">
        <v>88</v>
      </c>
      <c r="W17" s="44">
        <v>2</v>
      </c>
      <c r="X17" s="29">
        <v>88.79</v>
      </c>
      <c r="Y17" s="29">
        <v>3</v>
      </c>
      <c r="Z17" s="29">
        <v>87</v>
      </c>
      <c r="AA17" s="29">
        <v>3</v>
      </c>
      <c r="AB17" s="29">
        <v>90</v>
      </c>
      <c r="AC17" s="29">
        <v>2</v>
      </c>
      <c r="AD17" s="29">
        <v>95</v>
      </c>
      <c r="AE17" s="29">
        <v>3</v>
      </c>
      <c r="AF17" s="29">
        <v>87</v>
      </c>
      <c r="AG17" s="29">
        <v>2</v>
      </c>
      <c r="AH17" s="29">
        <v>81</v>
      </c>
      <c r="AI17" s="29">
        <v>3</v>
      </c>
      <c r="AJ17" s="29">
        <v>87</v>
      </c>
      <c r="AK17" s="29">
        <v>2</v>
      </c>
      <c r="AL17" s="29">
        <v>93</v>
      </c>
      <c r="AM17" s="29">
        <v>0</v>
      </c>
      <c r="AN17" s="29"/>
      <c r="AO17" s="29" t="s">
        <v>197</v>
      </c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29">
        <f t="shared" si="3"/>
        <v>41</v>
      </c>
      <c r="BE17" s="32">
        <f t="shared" si="4"/>
        <v>85.155365853658537</v>
      </c>
      <c r="BF17" s="65">
        <v>3</v>
      </c>
      <c r="BG17" s="66">
        <f t="shared" si="0"/>
        <v>88.155365853658537</v>
      </c>
      <c r="BH17" s="20">
        <f t="shared" si="1"/>
        <v>0</v>
      </c>
      <c r="BI17" s="5">
        <v>92</v>
      </c>
      <c r="BJ17" s="29">
        <v>89</v>
      </c>
      <c r="BK17" s="64">
        <f t="shared" si="2"/>
        <v>90.5</v>
      </c>
    </row>
    <row r="18" spans="1:63" ht="17.25" x14ac:dyDescent="0.2">
      <c r="A18" s="29" t="s">
        <v>230</v>
      </c>
      <c r="B18" s="20">
        <v>2019117461</v>
      </c>
      <c r="C18" s="20" t="s">
        <v>231</v>
      </c>
      <c r="D18" s="20" t="s">
        <v>12</v>
      </c>
      <c r="E18" s="20" t="s">
        <v>208</v>
      </c>
      <c r="F18" s="20">
        <v>92</v>
      </c>
      <c r="G18" s="29" t="s">
        <v>195</v>
      </c>
      <c r="H18" s="20">
        <v>82</v>
      </c>
      <c r="I18" s="20">
        <v>3</v>
      </c>
      <c r="J18" s="20">
        <v>90</v>
      </c>
      <c r="K18" s="45" t="s">
        <v>196</v>
      </c>
      <c r="L18" s="20">
        <v>79</v>
      </c>
      <c r="M18" s="29" t="s">
        <v>195</v>
      </c>
      <c r="N18" s="20">
        <v>85</v>
      </c>
      <c r="O18" s="29" t="s">
        <v>197</v>
      </c>
      <c r="P18" s="20">
        <v>85</v>
      </c>
      <c r="Q18" s="29" t="s">
        <v>198</v>
      </c>
      <c r="R18" s="20">
        <v>84</v>
      </c>
      <c r="S18" s="45" t="s">
        <v>197</v>
      </c>
      <c r="T18" s="20">
        <v>74</v>
      </c>
      <c r="U18" s="29" t="s">
        <v>198</v>
      </c>
      <c r="V18" s="29">
        <v>94</v>
      </c>
      <c r="W18" s="29">
        <v>2</v>
      </c>
      <c r="X18" s="29">
        <v>83.87</v>
      </c>
      <c r="Y18" s="29">
        <v>3</v>
      </c>
      <c r="Z18" s="29">
        <v>80</v>
      </c>
      <c r="AA18" s="29">
        <v>3</v>
      </c>
      <c r="AB18" s="29">
        <v>87</v>
      </c>
      <c r="AC18" s="29">
        <v>2</v>
      </c>
      <c r="AD18" s="29">
        <v>88</v>
      </c>
      <c r="AE18" s="29">
        <v>3</v>
      </c>
      <c r="AF18" s="29">
        <v>86</v>
      </c>
      <c r="AG18" s="29">
        <v>2</v>
      </c>
      <c r="AH18" s="29">
        <v>92</v>
      </c>
      <c r="AI18" s="29">
        <v>3</v>
      </c>
      <c r="AJ18" s="29">
        <v>85</v>
      </c>
      <c r="AK18" s="29">
        <v>2</v>
      </c>
      <c r="AL18" s="29">
        <v>91</v>
      </c>
      <c r="AM18" s="29">
        <v>0</v>
      </c>
      <c r="AN18" s="29"/>
      <c r="AO18" s="29" t="s">
        <v>197</v>
      </c>
      <c r="AP18" s="45"/>
      <c r="AQ18" s="45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9">
        <f t="shared" si="3"/>
        <v>41</v>
      </c>
      <c r="BE18" s="32">
        <f t="shared" si="4"/>
        <v>85.136829268292686</v>
      </c>
      <c r="BF18" s="65"/>
      <c r="BG18" s="66">
        <f t="shared" si="0"/>
        <v>85.136829268292686</v>
      </c>
      <c r="BH18" s="20">
        <f t="shared" si="1"/>
        <v>0</v>
      </c>
      <c r="BI18" s="20">
        <v>88</v>
      </c>
      <c r="BJ18" s="29">
        <v>71</v>
      </c>
      <c r="BK18" s="64">
        <f t="shared" si="2"/>
        <v>79.5</v>
      </c>
    </row>
    <row r="19" spans="1:63" ht="17.25" x14ac:dyDescent="0.2">
      <c r="A19" s="29" t="s">
        <v>232</v>
      </c>
      <c r="B19" s="20">
        <v>2019117547</v>
      </c>
      <c r="C19" s="20" t="s">
        <v>233</v>
      </c>
      <c r="D19" s="20" t="s">
        <v>12</v>
      </c>
      <c r="E19" s="20" t="s">
        <v>194</v>
      </c>
      <c r="F19" s="20">
        <v>89</v>
      </c>
      <c r="G19" s="29" t="s">
        <v>195</v>
      </c>
      <c r="H19" s="20">
        <v>81</v>
      </c>
      <c r="I19" s="20">
        <v>3</v>
      </c>
      <c r="J19" s="20">
        <v>93</v>
      </c>
      <c r="K19" s="29" t="s">
        <v>196</v>
      </c>
      <c r="L19" s="20">
        <v>90</v>
      </c>
      <c r="M19" s="29" t="s">
        <v>195</v>
      </c>
      <c r="N19" s="20">
        <v>82</v>
      </c>
      <c r="O19" s="29" t="s">
        <v>197</v>
      </c>
      <c r="P19" s="20">
        <v>77</v>
      </c>
      <c r="Q19" s="29" t="s">
        <v>198</v>
      </c>
      <c r="R19" s="20">
        <v>85</v>
      </c>
      <c r="S19" s="29" t="s">
        <v>197</v>
      </c>
      <c r="T19" s="20">
        <v>78</v>
      </c>
      <c r="U19" s="29" t="s">
        <v>198</v>
      </c>
      <c r="V19" s="29">
        <v>88</v>
      </c>
      <c r="W19" s="44">
        <v>2</v>
      </c>
      <c r="X19" s="29">
        <v>73.62</v>
      </c>
      <c r="Y19" s="29">
        <v>3</v>
      </c>
      <c r="Z19" s="29">
        <v>91</v>
      </c>
      <c r="AA19" s="29">
        <v>3</v>
      </c>
      <c r="AB19" s="29">
        <v>88</v>
      </c>
      <c r="AC19" s="29">
        <v>2</v>
      </c>
      <c r="AD19" s="29">
        <v>89</v>
      </c>
      <c r="AE19" s="29">
        <v>3</v>
      </c>
      <c r="AF19" s="29">
        <v>87</v>
      </c>
      <c r="AG19" s="29">
        <v>2</v>
      </c>
      <c r="AH19" s="29">
        <v>85</v>
      </c>
      <c r="AI19" s="29">
        <v>3</v>
      </c>
      <c r="AJ19" s="29">
        <v>85</v>
      </c>
      <c r="AK19" s="29">
        <v>2</v>
      </c>
      <c r="AL19" s="29">
        <v>93</v>
      </c>
      <c r="AM19" s="29">
        <v>0</v>
      </c>
      <c r="AN19" s="29"/>
      <c r="AO19" s="29" t="s">
        <v>197</v>
      </c>
      <c r="AP19" s="25"/>
      <c r="AQ19" s="25"/>
      <c r="AR19" s="25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29">
        <f t="shared" si="3"/>
        <v>41</v>
      </c>
      <c r="BE19" s="32">
        <f t="shared" si="4"/>
        <v>84.92341463414634</v>
      </c>
      <c r="BF19" s="65">
        <v>1</v>
      </c>
      <c r="BG19" s="66">
        <f t="shared" si="0"/>
        <v>85.92341463414634</v>
      </c>
      <c r="BH19" s="20">
        <f t="shared" si="1"/>
        <v>0</v>
      </c>
      <c r="BI19" s="20">
        <v>91</v>
      </c>
      <c r="BJ19" s="29">
        <v>65</v>
      </c>
      <c r="BK19" s="64">
        <f t="shared" si="2"/>
        <v>78</v>
      </c>
    </row>
    <row r="20" spans="1:63" ht="17.25" x14ac:dyDescent="0.2">
      <c r="A20" s="29" t="s">
        <v>234</v>
      </c>
      <c r="B20" s="20">
        <v>2019117464</v>
      </c>
      <c r="C20" s="20" t="s">
        <v>235</v>
      </c>
      <c r="D20" s="20" t="s">
        <v>12</v>
      </c>
      <c r="E20" s="20" t="s">
        <v>208</v>
      </c>
      <c r="F20" s="20">
        <v>86</v>
      </c>
      <c r="G20" s="29" t="s">
        <v>195</v>
      </c>
      <c r="H20" s="20">
        <v>79</v>
      </c>
      <c r="I20" s="20">
        <v>3</v>
      </c>
      <c r="J20" s="20">
        <v>90</v>
      </c>
      <c r="K20" s="45" t="s">
        <v>196</v>
      </c>
      <c r="L20" s="20">
        <v>86</v>
      </c>
      <c r="M20" s="29" t="s">
        <v>195</v>
      </c>
      <c r="N20" s="20">
        <v>73</v>
      </c>
      <c r="O20" s="29" t="s">
        <v>197</v>
      </c>
      <c r="P20" s="20">
        <v>88</v>
      </c>
      <c r="Q20" s="29" t="s">
        <v>198</v>
      </c>
      <c r="R20" s="20">
        <v>78</v>
      </c>
      <c r="S20" s="45" t="s">
        <v>197</v>
      </c>
      <c r="T20" s="20">
        <v>85</v>
      </c>
      <c r="U20" s="29" t="s">
        <v>198</v>
      </c>
      <c r="V20" s="29">
        <v>92</v>
      </c>
      <c r="W20" s="44">
        <v>2</v>
      </c>
      <c r="X20" s="29">
        <v>86</v>
      </c>
      <c r="Y20" s="29">
        <v>3</v>
      </c>
      <c r="Z20" s="29">
        <v>89</v>
      </c>
      <c r="AA20" s="29">
        <v>3</v>
      </c>
      <c r="AB20" s="29">
        <v>90</v>
      </c>
      <c r="AC20" s="29">
        <v>2</v>
      </c>
      <c r="AD20" s="29">
        <v>85</v>
      </c>
      <c r="AE20" s="29">
        <v>3</v>
      </c>
      <c r="AF20" s="29">
        <v>93</v>
      </c>
      <c r="AG20" s="29">
        <v>2</v>
      </c>
      <c r="AH20" s="29">
        <v>83</v>
      </c>
      <c r="AI20" s="29">
        <v>3</v>
      </c>
      <c r="AJ20" s="29">
        <v>86</v>
      </c>
      <c r="AK20" s="29">
        <v>2</v>
      </c>
      <c r="AL20" s="29">
        <v>91</v>
      </c>
      <c r="AM20" s="29">
        <v>0</v>
      </c>
      <c r="AN20" s="29"/>
      <c r="AO20" s="29" t="s">
        <v>197</v>
      </c>
      <c r="AP20" s="45"/>
      <c r="AQ20" s="45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9">
        <f t="shared" si="3"/>
        <v>41</v>
      </c>
      <c r="BE20" s="32">
        <f t="shared" si="4"/>
        <v>84.756097560975604</v>
      </c>
      <c r="BF20" s="65"/>
      <c r="BG20" s="66">
        <f t="shared" si="0"/>
        <v>84.756097560975604</v>
      </c>
      <c r="BH20" s="20">
        <f t="shared" si="1"/>
        <v>0</v>
      </c>
      <c r="BI20" s="20">
        <v>74</v>
      </c>
      <c r="BJ20" s="29">
        <v>95</v>
      </c>
      <c r="BK20" s="64">
        <f t="shared" si="2"/>
        <v>84.5</v>
      </c>
    </row>
    <row r="21" spans="1:63" ht="17.25" x14ac:dyDescent="0.2">
      <c r="A21" s="29" t="s">
        <v>236</v>
      </c>
      <c r="B21" s="5">
        <v>2019117570</v>
      </c>
      <c r="C21" s="5" t="s">
        <v>237</v>
      </c>
      <c r="D21" s="5" t="s">
        <v>13</v>
      </c>
      <c r="E21" s="5" t="s">
        <v>229</v>
      </c>
      <c r="F21" s="5">
        <v>87</v>
      </c>
      <c r="G21" s="29" t="s">
        <v>195</v>
      </c>
      <c r="H21" s="5">
        <v>82</v>
      </c>
      <c r="I21" s="29" t="s">
        <v>197</v>
      </c>
      <c r="J21" s="5">
        <v>89</v>
      </c>
      <c r="K21" s="45" t="s">
        <v>196</v>
      </c>
      <c r="L21" s="5">
        <v>91</v>
      </c>
      <c r="M21" s="29" t="s">
        <v>195</v>
      </c>
      <c r="N21" s="5">
        <v>93</v>
      </c>
      <c r="O21" s="29" t="s">
        <v>197</v>
      </c>
      <c r="P21" s="5">
        <v>77</v>
      </c>
      <c r="Q21" s="29" t="s">
        <v>198</v>
      </c>
      <c r="R21" s="5">
        <v>91</v>
      </c>
      <c r="S21" s="45" t="s">
        <v>197</v>
      </c>
      <c r="T21" s="5">
        <v>80</v>
      </c>
      <c r="U21" s="29" t="s">
        <v>198</v>
      </c>
      <c r="V21" s="29">
        <v>78</v>
      </c>
      <c r="W21" s="44">
        <v>2</v>
      </c>
      <c r="X21" s="29">
        <v>69.709999999999994</v>
      </c>
      <c r="Y21" s="29">
        <v>3</v>
      </c>
      <c r="Z21" s="29">
        <v>90</v>
      </c>
      <c r="AA21" s="29">
        <v>3</v>
      </c>
      <c r="AB21" s="29">
        <v>80</v>
      </c>
      <c r="AC21" s="29">
        <v>2</v>
      </c>
      <c r="AD21" s="29">
        <v>84</v>
      </c>
      <c r="AE21" s="29">
        <v>3</v>
      </c>
      <c r="AF21" s="29">
        <v>83</v>
      </c>
      <c r="AG21" s="29">
        <v>2</v>
      </c>
      <c r="AH21" s="29">
        <v>83</v>
      </c>
      <c r="AI21" s="29">
        <v>3</v>
      </c>
      <c r="AJ21" s="29">
        <v>86</v>
      </c>
      <c r="AK21" s="29">
        <v>2</v>
      </c>
      <c r="AL21" s="29">
        <v>93</v>
      </c>
      <c r="AM21" s="29">
        <v>0</v>
      </c>
      <c r="AN21" s="29"/>
      <c r="AO21" s="29" t="s">
        <v>197</v>
      </c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29">
        <f t="shared" si="3"/>
        <v>41</v>
      </c>
      <c r="BE21" s="32">
        <f t="shared" si="4"/>
        <v>84.344634146341463</v>
      </c>
      <c r="BF21" s="65"/>
      <c r="BG21" s="66">
        <f t="shared" si="0"/>
        <v>84.344634146341463</v>
      </c>
      <c r="BH21" s="20">
        <f t="shared" si="1"/>
        <v>0</v>
      </c>
      <c r="BI21" s="5">
        <v>82</v>
      </c>
      <c r="BJ21" s="29">
        <v>97.1</v>
      </c>
      <c r="BK21" s="64">
        <f t="shared" si="2"/>
        <v>89.55</v>
      </c>
    </row>
    <row r="22" spans="1:63" ht="17.25" x14ac:dyDescent="0.2">
      <c r="A22" s="29" t="s">
        <v>238</v>
      </c>
      <c r="B22" s="12">
        <v>2019117493</v>
      </c>
      <c r="C22" s="12" t="s">
        <v>239</v>
      </c>
      <c r="D22" s="12" t="s">
        <v>12</v>
      </c>
      <c r="E22" s="12" t="s">
        <v>200</v>
      </c>
      <c r="F22" s="12">
        <v>92</v>
      </c>
      <c r="G22" s="43">
        <v>4</v>
      </c>
      <c r="H22" s="12">
        <v>88</v>
      </c>
      <c r="I22" s="44">
        <v>3</v>
      </c>
      <c r="J22" s="12">
        <v>89</v>
      </c>
      <c r="K22" s="44">
        <v>0</v>
      </c>
      <c r="L22" s="12">
        <v>87</v>
      </c>
      <c r="M22" s="43">
        <v>4</v>
      </c>
      <c r="N22" s="12">
        <v>64</v>
      </c>
      <c r="O22" s="44">
        <v>3</v>
      </c>
      <c r="P22" s="12">
        <v>79</v>
      </c>
      <c r="Q22" s="44">
        <v>2</v>
      </c>
      <c r="R22" s="12">
        <v>82</v>
      </c>
      <c r="S22" s="43">
        <v>3</v>
      </c>
      <c r="T22" s="12">
        <v>79</v>
      </c>
      <c r="U22" s="44">
        <v>2</v>
      </c>
      <c r="V22" s="44">
        <v>90</v>
      </c>
      <c r="W22" s="44">
        <v>2</v>
      </c>
      <c r="X22" s="44">
        <v>82</v>
      </c>
      <c r="Y22" s="29">
        <v>3</v>
      </c>
      <c r="Z22" s="44">
        <v>84</v>
      </c>
      <c r="AA22" s="29">
        <v>3</v>
      </c>
      <c r="AB22" s="44">
        <v>87</v>
      </c>
      <c r="AC22" s="29">
        <v>2</v>
      </c>
      <c r="AD22" s="44">
        <v>91</v>
      </c>
      <c r="AE22" s="29">
        <v>3</v>
      </c>
      <c r="AF22" s="44">
        <v>88</v>
      </c>
      <c r="AG22" s="29">
        <v>2</v>
      </c>
      <c r="AH22" s="44">
        <v>84</v>
      </c>
      <c r="AI22" s="29">
        <v>3</v>
      </c>
      <c r="AJ22" s="44">
        <v>83</v>
      </c>
      <c r="AK22" s="29">
        <v>2</v>
      </c>
      <c r="AL22" s="44">
        <v>91</v>
      </c>
      <c r="AM22" s="29">
        <v>0</v>
      </c>
      <c r="AN22" s="29"/>
      <c r="AO22" s="29" t="s">
        <v>197</v>
      </c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29">
        <f t="shared" si="3"/>
        <v>41</v>
      </c>
      <c r="BE22" s="32">
        <f t="shared" si="4"/>
        <v>84.219512195121951</v>
      </c>
      <c r="BF22" s="65">
        <v>0.2</v>
      </c>
      <c r="BG22" s="66">
        <f t="shared" si="0"/>
        <v>84.419512195121953</v>
      </c>
      <c r="BH22" s="20">
        <f t="shared" si="1"/>
        <v>0</v>
      </c>
      <c r="BI22" s="12">
        <v>91</v>
      </c>
      <c r="BJ22" s="44">
        <v>97.9</v>
      </c>
      <c r="BK22" s="64">
        <f t="shared" si="2"/>
        <v>94.45</v>
      </c>
    </row>
    <row r="23" spans="1:63" ht="17.25" x14ac:dyDescent="0.2">
      <c r="A23" s="29" t="s">
        <v>240</v>
      </c>
      <c r="B23" s="20">
        <v>2019117462</v>
      </c>
      <c r="C23" s="20" t="s">
        <v>241</v>
      </c>
      <c r="D23" s="20" t="s">
        <v>13</v>
      </c>
      <c r="E23" s="20" t="s">
        <v>208</v>
      </c>
      <c r="F23" s="20">
        <v>92</v>
      </c>
      <c r="G23" s="29" t="s">
        <v>195</v>
      </c>
      <c r="H23" s="20">
        <v>71</v>
      </c>
      <c r="I23" s="20">
        <v>3</v>
      </c>
      <c r="J23" s="20">
        <v>88</v>
      </c>
      <c r="K23" s="29" t="s">
        <v>196</v>
      </c>
      <c r="L23" s="20">
        <v>84</v>
      </c>
      <c r="M23" s="29" t="s">
        <v>195</v>
      </c>
      <c r="N23" s="20">
        <v>75</v>
      </c>
      <c r="O23" s="29" t="s">
        <v>197</v>
      </c>
      <c r="P23" s="20">
        <v>83</v>
      </c>
      <c r="Q23" s="29" t="s">
        <v>198</v>
      </c>
      <c r="R23" s="20">
        <v>82</v>
      </c>
      <c r="S23" s="29" t="s">
        <v>197</v>
      </c>
      <c r="T23" s="20">
        <v>83</v>
      </c>
      <c r="U23" s="29" t="s">
        <v>198</v>
      </c>
      <c r="V23" s="29">
        <v>93</v>
      </c>
      <c r="W23" s="44">
        <v>2</v>
      </c>
      <c r="X23" s="29">
        <v>79.58</v>
      </c>
      <c r="Y23" s="29">
        <v>3</v>
      </c>
      <c r="Z23" s="29">
        <v>88</v>
      </c>
      <c r="AA23" s="29">
        <v>3</v>
      </c>
      <c r="AB23" s="29">
        <v>86</v>
      </c>
      <c r="AC23" s="29">
        <v>2</v>
      </c>
      <c r="AD23" s="29">
        <v>94</v>
      </c>
      <c r="AE23" s="29">
        <v>3</v>
      </c>
      <c r="AF23" s="29">
        <v>89</v>
      </c>
      <c r="AG23" s="29">
        <v>2</v>
      </c>
      <c r="AH23" s="29">
        <v>76</v>
      </c>
      <c r="AI23" s="29">
        <v>3</v>
      </c>
      <c r="AJ23" s="29">
        <v>81</v>
      </c>
      <c r="AK23" s="29">
        <v>2</v>
      </c>
      <c r="AL23" s="29">
        <v>91</v>
      </c>
      <c r="AM23" s="29">
        <v>0</v>
      </c>
      <c r="AN23" s="29"/>
      <c r="AO23" s="29" t="s">
        <v>197</v>
      </c>
      <c r="AP23" s="45"/>
      <c r="AQ23" s="45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9">
        <f t="shared" si="3"/>
        <v>41</v>
      </c>
      <c r="BE23" s="32">
        <f t="shared" si="4"/>
        <v>83.676585365853654</v>
      </c>
      <c r="BF23" s="65">
        <v>0.2</v>
      </c>
      <c r="BG23" s="66">
        <f t="shared" si="0"/>
        <v>83.876585365853657</v>
      </c>
      <c r="BH23" s="20">
        <f t="shared" si="1"/>
        <v>0</v>
      </c>
      <c r="BI23" s="20">
        <v>86</v>
      </c>
      <c r="BJ23" s="29">
        <v>91.4</v>
      </c>
      <c r="BK23" s="64">
        <f t="shared" si="2"/>
        <v>88.7</v>
      </c>
    </row>
    <row r="24" spans="1:63" ht="17.25" x14ac:dyDescent="0.2">
      <c r="A24" s="29" t="s">
        <v>242</v>
      </c>
      <c r="B24" s="20">
        <v>2019117549</v>
      </c>
      <c r="C24" s="20" t="s">
        <v>243</v>
      </c>
      <c r="D24" s="20" t="s">
        <v>13</v>
      </c>
      <c r="E24" s="20" t="s">
        <v>194</v>
      </c>
      <c r="F24" s="20">
        <v>92</v>
      </c>
      <c r="G24" s="29" t="s">
        <v>195</v>
      </c>
      <c r="H24" s="20">
        <v>88</v>
      </c>
      <c r="I24" s="20">
        <v>3</v>
      </c>
      <c r="J24" s="20">
        <v>90</v>
      </c>
      <c r="K24" s="29" t="s">
        <v>196</v>
      </c>
      <c r="L24" s="20">
        <v>87</v>
      </c>
      <c r="M24" s="29" t="s">
        <v>195</v>
      </c>
      <c r="N24" s="20">
        <v>89</v>
      </c>
      <c r="O24" s="29" t="s">
        <v>197</v>
      </c>
      <c r="P24" s="20">
        <v>87</v>
      </c>
      <c r="Q24" s="29" t="s">
        <v>198</v>
      </c>
      <c r="R24" s="20">
        <v>85</v>
      </c>
      <c r="S24" s="29" t="s">
        <v>197</v>
      </c>
      <c r="T24" s="20">
        <v>82</v>
      </c>
      <c r="U24" s="29" t="s">
        <v>198</v>
      </c>
      <c r="V24" s="29">
        <v>75</v>
      </c>
      <c r="W24" s="44">
        <v>2</v>
      </c>
      <c r="X24" s="29">
        <v>72.36</v>
      </c>
      <c r="Y24" s="29">
        <v>3</v>
      </c>
      <c r="Z24" s="29">
        <v>83</v>
      </c>
      <c r="AA24" s="29">
        <v>3</v>
      </c>
      <c r="AB24" s="29">
        <v>81</v>
      </c>
      <c r="AC24" s="29">
        <v>2</v>
      </c>
      <c r="AD24" s="29">
        <v>85</v>
      </c>
      <c r="AE24" s="29">
        <v>3</v>
      </c>
      <c r="AF24" s="29">
        <v>87</v>
      </c>
      <c r="AG24" s="29">
        <v>2</v>
      </c>
      <c r="AH24" s="29">
        <v>75</v>
      </c>
      <c r="AI24" s="29">
        <v>3</v>
      </c>
      <c r="AJ24" s="29">
        <v>75</v>
      </c>
      <c r="AK24" s="29">
        <v>2</v>
      </c>
      <c r="AL24" s="29">
        <v>91</v>
      </c>
      <c r="AM24" s="29">
        <v>0</v>
      </c>
      <c r="AN24" s="29"/>
      <c r="AO24" s="29" t="s">
        <v>197</v>
      </c>
      <c r="AP24" s="25"/>
      <c r="AQ24" s="25"/>
      <c r="AR24" s="25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29">
        <f t="shared" si="3"/>
        <v>41</v>
      </c>
      <c r="BE24" s="32">
        <f t="shared" si="4"/>
        <v>83.46536585365854</v>
      </c>
      <c r="BF24" s="65">
        <v>0.5</v>
      </c>
      <c r="BG24" s="66">
        <f t="shared" si="0"/>
        <v>83.96536585365854</v>
      </c>
      <c r="BH24" s="20">
        <f t="shared" si="1"/>
        <v>0</v>
      </c>
      <c r="BI24" s="20">
        <v>93</v>
      </c>
      <c r="BJ24" s="29">
        <v>96</v>
      </c>
      <c r="BK24" s="64">
        <f t="shared" si="2"/>
        <v>94.5</v>
      </c>
    </row>
    <row r="25" spans="1:63" ht="17.25" x14ac:dyDescent="0.2">
      <c r="A25" s="29" t="s">
        <v>244</v>
      </c>
      <c r="B25" s="12">
        <v>2019117515</v>
      </c>
      <c r="C25" s="12" t="s">
        <v>245</v>
      </c>
      <c r="D25" s="12" t="s">
        <v>13</v>
      </c>
      <c r="E25" s="12" t="s">
        <v>200</v>
      </c>
      <c r="F25" s="12">
        <v>89</v>
      </c>
      <c r="G25" s="43">
        <v>4</v>
      </c>
      <c r="H25" s="12">
        <v>82</v>
      </c>
      <c r="I25" s="44">
        <v>3</v>
      </c>
      <c r="J25" s="12">
        <v>89</v>
      </c>
      <c r="K25" s="44">
        <v>0</v>
      </c>
      <c r="L25" s="12">
        <v>80</v>
      </c>
      <c r="M25" s="43">
        <v>4</v>
      </c>
      <c r="N25" s="12">
        <v>73</v>
      </c>
      <c r="O25" s="44">
        <v>3</v>
      </c>
      <c r="P25" s="12">
        <v>78</v>
      </c>
      <c r="Q25" s="44">
        <v>2</v>
      </c>
      <c r="R25" s="12">
        <v>80</v>
      </c>
      <c r="S25" s="43">
        <v>3</v>
      </c>
      <c r="T25" s="12">
        <v>77</v>
      </c>
      <c r="U25" s="44">
        <v>2</v>
      </c>
      <c r="V25" s="44">
        <v>87</v>
      </c>
      <c r="W25" s="44">
        <v>2</v>
      </c>
      <c r="X25" s="44">
        <v>88</v>
      </c>
      <c r="Y25" s="29">
        <v>3</v>
      </c>
      <c r="Z25" s="44">
        <v>76</v>
      </c>
      <c r="AA25" s="29">
        <v>3</v>
      </c>
      <c r="AB25" s="44">
        <v>84</v>
      </c>
      <c r="AC25" s="29">
        <v>2</v>
      </c>
      <c r="AD25" s="44">
        <v>95</v>
      </c>
      <c r="AE25" s="29">
        <v>3</v>
      </c>
      <c r="AF25" s="44">
        <v>90</v>
      </c>
      <c r="AG25" s="29">
        <v>2</v>
      </c>
      <c r="AH25" s="44">
        <v>82</v>
      </c>
      <c r="AI25" s="29">
        <v>3</v>
      </c>
      <c r="AJ25" s="44">
        <v>89</v>
      </c>
      <c r="AK25" s="29">
        <v>2</v>
      </c>
      <c r="AL25" s="44">
        <v>91</v>
      </c>
      <c r="AM25" s="29">
        <v>0</v>
      </c>
      <c r="AN25" s="29"/>
      <c r="AO25" s="29" t="s">
        <v>197</v>
      </c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29">
        <f t="shared" si="3"/>
        <v>41</v>
      </c>
      <c r="BE25" s="32">
        <f t="shared" si="4"/>
        <v>83.268292682926827</v>
      </c>
      <c r="BF25" s="65"/>
      <c r="BG25" s="66">
        <f t="shared" si="0"/>
        <v>83.268292682926827</v>
      </c>
      <c r="BH25" s="20">
        <f t="shared" si="1"/>
        <v>0</v>
      </c>
      <c r="BI25" s="12">
        <v>74</v>
      </c>
      <c r="BJ25" s="44">
        <v>89.2</v>
      </c>
      <c r="BK25" s="64">
        <f t="shared" si="2"/>
        <v>81.599999999999994</v>
      </c>
    </row>
    <row r="26" spans="1:63" ht="17.25" x14ac:dyDescent="0.2">
      <c r="A26" s="29" t="s">
        <v>246</v>
      </c>
      <c r="B26" s="5">
        <v>2019117568</v>
      </c>
      <c r="C26" s="5" t="s">
        <v>247</v>
      </c>
      <c r="D26" s="5" t="s">
        <v>13</v>
      </c>
      <c r="E26" s="5" t="s">
        <v>229</v>
      </c>
      <c r="F26" s="5">
        <v>78</v>
      </c>
      <c r="G26" s="29" t="s">
        <v>195</v>
      </c>
      <c r="H26" s="5">
        <v>84</v>
      </c>
      <c r="I26" s="29" t="s">
        <v>197</v>
      </c>
      <c r="J26" s="5">
        <v>86</v>
      </c>
      <c r="K26" s="45" t="s">
        <v>196</v>
      </c>
      <c r="L26" s="5">
        <v>84</v>
      </c>
      <c r="M26" s="29" t="s">
        <v>195</v>
      </c>
      <c r="N26" s="5">
        <v>93</v>
      </c>
      <c r="O26" s="29" t="s">
        <v>197</v>
      </c>
      <c r="P26" s="5">
        <v>88</v>
      </c>
      <c r="Q26" s="29" t="s">
        <v>198</v>
      </c>
      <c r="R26" s="5">
        <v>82</v>
      </c>
      <c r="S26" s="45" t="s">
        <v>197</v>
      </c>
      <c r="T26" s="5">
        <v>81</v>
      </c>
      <c r="U26" s="29" t="s">
        <v>198</v>
      </c>
      <c r="V26" s="29">
        <v>82</v>
      </c>
      <c r="W26" s="44">
        <v>2</v>
      </c>
      <c r="X26" s="29">
        <v>78.319999999999993</v>
      </c>
      <c r="Y26" s="29">
        <v>3</v>
      </c>
      <c r="Z26" s="29">
        <v>87</v>
      </c>
      <c r="AA26" s="29">
        <v>3</v>
      </c>
      <c r="AB26" s="29">
        <v>82</v>
      </c>
      <c r="AC26" s="29">
        <v>2</v>
      </c>
      <c r="AD26" s="29">
        <v>85</v>
      </c>
      <c r="AE26" s="29">
        <v>3</v>
      </c>
      <c r="AF26" s="29">
        <v>86</v>
      </c>
      <c r="AG26" s="29">
        <v>2</v>
      </c>
      <c r="AH26" s="29">
        <v>79</v>
      </c>
      <c r="AI26" s="29">
        <v>3</v>
      </c>
      <c r="AJ26" s="29">
        <v>75</v>
      </c>
      <c r="AK26" s="29">
        <v>2</v>
      </c>
      <c r="AL26" s="29">
        <v>91</v>
      </c>
      <c r="AM26" s="29">
        <v>0</v>
      </c>
      <c r="AN26" s="29"/>
      <c r="AO26" s="29" t="s">
        <v>197</v>
      </c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9">
        <f t="shared" si="3"/>
        <v>41</v>
      </c>
      <c r="BE26" s="32">
        <f t="shared" si="4"/>
        <v>82.950243902439027</v>
      </c>
      <c r="BF26" s="65"/>
      <c r="BG26" s="66">
        <f t="shared" si="0"/>
        <v>82.950243902439027</v>
      </c>
      <c r="BH26" s="20">
        <f t="shared" si="1"/>
        <v>0</v>
      </c>
      <c r="BI26" s="5">
        <v>80</v>
      </c>
      <c r="BJ26" s="29">
        <v>88.9</v>
      </c>
      <c r="BK26" s="64">
        <f t="shared" si="2"/>
        <v>84.45</v>
      </c>
    </row>
    <row r="27" spans="1:63" ht="17.25" x14ac:dyDescent="0.2">
      <c r="A27" s="29" t="s">
        <v>248</v>
      </c>
      <c r="B27" s="12">
        <v>2019117509</v>
      </c>
      <c r="C27" s="12" t="s">
        <v>249</v>
      </c>
      <c r="D27" s="12" t="s">
        <v>13</v>
      </c>
      <c r="E27" s="12" t="s">
        <v>200</v>
      </c>
      <c r="F27" s="12">
        <v>87</v>
      </c>
      <c r="G27" s="43">
        <v>4</v>
      </c>
      <c r="H27" s="12">
        <v>76</v>
      </c>
      <c r="I27" s="44">
        <v>3</v>
      </c>
      <c r="J27" s="12">
        <v>85</v>
      </c>
      <c r="K27" s="44">
        <v>0</v>
      </c>
      <c r="L27" s="12">
        <v>93</v>
      </c>
      <c r="M27" s="43">
        <v>4</v>
      </c>
      <c r="N27" s="12">
        <v>70</v>
      </c>
      <c r="O27" s="44">
        <v>3</v>
      </c>
      <c r="P27" s="12">
        <v>84</v>
      </c>
      <c r="Q27" s="44">
        <v>2</v>
      </c>
      <c r="R27" s="12">
        <v>75</v>
      </c>
      <c r="S27" s="43">
        <v>3</v>
      </c>
      <c r="T27" s="12">
        <v>87</v>
      </c>
      <c r="U27" s="44">
        <v>2</v>
      </c>
      <c r="V27" s="44">
        <v>88</v>
      </c>
      <c r="W27" s="44">
        <v>2</v>
      </c>
      <c r="X27" s="44">
        <v>83</v>
      </c>
      <c r="Y27" s="29">
        <v>3</v>
      </c>
      <c r="Z27" s="44">
        <v>75</v>
      </c>
      <c r="AA27" s="29">
        <v>3</v>
      </c>
      <c r="AB27" s="44">
        <v>84</v>
      </c>
      <c r="AC27" s="29">
        <v>2</v>
      </c>
      <c r="AD27" s="44">
        <v>89</v>
      </c>
      <c r="AE27" s="29">
        <v>3</v>
      </c>
      <c r="AF27" s="44">
        <v>88</v>
      </c>
      <c r="AG27" s="29">
        <v>2</v>
      </c>
      <c r="AH27" s="44">
        <v>79</v>
      </c>
      <c r="AI27" s="29">
        <v>3</v>
      </c>
      <c r="AJ27" s="44">
        <v>86</v>
      </c>
      <c r="AK27" s="29">
        <v>2</v>
      </c>
      <c r="AL27" s="44">
        <v>91</v>
      </c>
      <c r="AM27" s="29">
        <v>0</v>
      </c>
      <c r="AN27" s="29"/>
      <c r="AO27" s="29" t="s">
        <v>197</v>
      </c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29">
        <f t="shared" si="3"/>
        <v>41</v>
      </c>
      <c r="BE27" s="32">
        <f t="shared" si="4"/>
        <v>82.804878048780495</v>
      </c>
      <c r="BF27" s="65">
        <v>3</v>
      </c>
      <c r="BG27" s="66">
        <f t="shared" si="0"/>
        <v>85.804878048780495</v>
      </c>
      <c r="BH27" s="20">
        <f t="shared" si="1"/>
        <v>0</v>
      </c>
      <c r="BI27" s="12">
        <v>92</v>
      </c>
      <c r="BJ27" s="44">
        <v>90.7</v>
      </c>
      <c r="BK27" s="64">
        <f t="shared" si="2"/>
        <v>91.35</v>
      </c>
    </row>
    <row r="28" spans="1:63" ht="17.25" x14ac:dyDescent="0.2">
      <c r="A28" s="29" t="s">
        <v>250</v>
      </c>
      <c r="B28" s="5">
        <v>2019117552</v>
      </c>
      <c r="C28" s="5" t="s">
        <v>251</v>
      </c>
      <c r="D28" s="5" t="s">
        <v>13</v>
      </c>
      <c r="E28" s="5" t="s">
        <v>229</v>
      </c>
      <c r="F28" s="5">
        <v>86</v>
      </c>
      <c r="G28" s="29" t="s">
        <v>195</v>
      </c>
      <c r="H28" s="5">
        <v>82</v>
      </c>
      <c r="I28" s="29" t="s">
        <v>197</v>
      </c>
      <c r="J28" s="5">
        <v>87</v>
      </c>
      <c r="K28" s="45" t="s">
        <v>196</v>
      </c>
      <c r="L28" s="5">
        <v>85</v>
      </c>
      <c r="M28" s="29" t="s">
        <v>195</v>
      </c>
      <c r="N28" s="5">
        <v>74</v>
      </c>
      <c r="O28" s="29" t="s">
        <v>197</v>
      </c>
      <c r="P28" s="5">
        <v>80</v>
      </c>
      <c r="Q28" s="29" t="s">
        <v>198</v>
      </c>
      <c r="R28" s="5">
        <v>72</v>
      </c>
      <c r="S28" s="45" t="s">
        <v>197</v>
      </c>
      <c r="T28" s="5">
        <v>80</v>
      </c>
      <c r="U28" s="29" t="s">
        <v>198</v>
      </c>
      <c r="V28" s="29">
        <v>86</v>
      </c>
      <c r="W28" s="44">
        <v>2</v>
      </c>
      <c r="X28" s="29">
        <v>78.14</v>
      </c>
      <c r="Y28" s="29">
        <v>3</v>
      </c>
      <c r="Z28" s="29">
        <v>87</v>
      </c>
      <c r="AA28" s="29">
        <v>3</v>
      </c>
      <c r="AB28" s="29">
        <v>89</v>
      </c>
      <c r="AC28" s="29">
        <v>2</v>
      </c>
      <c r="AD28" s="29">
        <v>90</v>
      </c>
      <c r="AE28" s="29">
        <v>3</v>
      </c>
      <c r="AF28" s="29">
        <v>88</v>
      </c>
      <c r="AG28" s="29">
        <v>2</v>
      </c>
      <c r="AH28" s="29">
        <v>77</v>
      </c>
      <c r="AI28" s="29">
        <v>3</v>
      </c>
      <c r="AJ28" s="29">
        <v>87</v>
      </c>
      <c r="AK28" s="29">
        <v>2</v>
      </c>
      <c r="AL28" s="29">
        <v>91</v>
      </c>
      <c r="AM28" s="29">
        <v>0</v>
      </c>
      <c r="AN28" s="29"/>
      <c r="AO28" s="29" t="s">
        <v>197</v>
      </c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29">
        <f t="shared" si="3"/>
        <v>41</v>
      </c>
      <c r="BE28" s="32">
        <f t="shared" si="4"/>
        <v>82.546829268292683</v>
      </c>
      <c r="BF28" s="65"/>
      <c r="BG28" s="66">
        <f t="shared" si="0"/>
        <v>82.546829268292683</v>
      </c>
      <c r="BH28" s="20">
        <f t="shared" si="1"/>
        <v>0</v>
      </c>
      <c r="BI28" s="5">
        <v>79</v>
      </c>
      <c r="BJ28" s="29">
        <v>89.6</v>
      </c>
      <c r="BK28" s="64">
        <f t="shared" si="2"/>
        <v>84.3</v>
      </c>
    </row>
    <row r="29" spans="1:63" ht="17.25" x14ac:dyDescent="0.2">
      <c r="A29" s="29" t="s">
        <v>252</v>
      </c>
      <c r="B29" s="5">
        <v>2019117564</v>
      </c>
      <c r="C29" s="5" t="s">
        <v>253</v>
      </c>
      <c r="D29" s="5" t="s">
        <v>13</v>
      </c>
      <c r="E29" s="5" t="s">
        <v>229</v>
      </c>
      <c r="F29" s="5">
        <v>79</v>
      </c>
      <c r="G29" s="29" t="s">
        <v>195</v>
      </c>
      <c r="H29" s="5">
        <v>87</v>
      </c>
      <c r="I29" s="29" t="s">
        <v>197</v>
      </c>
      <c r="J29" s="5">
        <v>87</v>
      </c>
      <c r="K29" s="45" t="s">
        <v>196</v>
      </c>
      <c r="L29" s="5">
        <v>87</v>
      </c>
      <c r="M29" s="29" t="s">
        <v>195</v>
      </c>
      <c r="N29" s="5">
        <v>86</v>
      </c>
      <c r="O29" s="29" t="s">
        <v>197</v>
      </c>
      <c r="P29" s="5">
        <v>85</v>
      </c>
      <c r="Q29" s="29" t="s">
        <v>198</v>
      </c>
      <c r="R29" s="5">
        <v>84</v>
      </c>
      <c r="S29" s="45" t="s">
        <v>197</v>
      </c>
      <c r="T29" s="5">
        <v>72</v>
      </c>
      <c r="U29" s="29" t="s">
        <v>198</v>
      </c>
      <c r="V29" s="29">
        <v>82</v>
      </c>
      <c r="W29" s="44">
        <v>2</v>
      </c>
      <c r="X29" s="29">
        <v>78.62</v>
      </c>
      <c r="Y29" s="29">
        <v>3</v>
      </c>
      <c r="Z29" s="29">
        <v>89</v>
      </c>
      <c r="AA29" s="29">
        <v>3</v>
      </c>
      <c r="AB29" s="29">
        <v>76</v>
      </c>
      <c r="AC29" s="29">
        <v>2</v>
      </c>
      <c r="AD29" s="29">
        <v>88</v>
      </c>
      <c r="AE29" s="29">
        <v>3</v>
      </c>
      <c r="AF29" s="29">
        <v>82</v>
      </c>
      <c r="AG29" s="29">
        <v>2</v>
      </c>
      <c r="AH29" s="29">
        <v>77</v>
      </c>
      <c r="AI29" s="29">
        <v>3</v>
      </c>
      <c r="AJ29" s="29">
        <v>75</v>
      </c>
      <c r="AK29" s="29">
        <v>2</v>
      </c>
      <c r="AL29" s="29">
        <v>91</v>
      </c>
      <c r="AM29" s="29">
        <v>0</v>
      </c>
      <c r="AN29" s="29"/>
      <c r="AO29" s="29" t="s">
        <v>197</v>
      </c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29">
        <f t="shared" si="3"/>
        <v>41</v>
      </c>
      <c r="BE29" s="32">
        <f t="shared" si="4"/>
        <v>82.362439024390241</v>
      </c>
      <c r="BF29" s="65"/>
      <c r="BG29" s="66">
        <f t="shared" si="0"/>
        <v>82.362439024390241</v>
      </c>
      <c r="BH29" s="20">
        <f t="shared" si="1"/>
        <v>0</v>
      </c>
      <c r="BI29" s="5">
        <v>84</v>
      </c>
      <c r="BJ29" s="29">
        <v>68.8</v>
      </c>
      <c r="BK29" s="64">
        <f t="shared" si="2"/>
        <v>76.400000000000006</v>
      </c>
    </row>
    <row r="30" spans="1:63" ht="17.25" x14ac:dyDescent="0.2">
      <c r="A30" s="29" t="s">
        <v>254</v>
      </c>
      <c r="B30" s="20">
        <v>2019117465</v>
      </c>
      <c r="C30" s="20" t="s">
        <v>255</v>
      </c>
      <c r="D30" s="20" t="s">
        <v>13</v>
      </c>
      <c r="E30" s="20" t="s">
        <v>208</v>
      </c>
      <c r="F30" s="20">
        <v>86</v>
      </c>
      <c r="G30" s="29" t="s">
        <v>195</v>
      </c>
      <c r="H30" s="20">
        <v>79</v>
      </c>
      <c r="I30" s="20">
        <v>3</v>
      </c>
      <c r="J30" s="20">
        <v>89</v>
      </c>
      <c r="K30" s="29" t="s">
        <v>196</v>
      </c>
      <c r="L30" s="20">
        <v>80</v>
      </c>
      <c r="M30" s="29" t="s">
        <v>195</v>
      </c>
      <c r="N30" s="20">
        <v>66</v>
      </c>
      <c r="O30" s="29" t="s">
        <v>197</v>
      </c>
      <c r="P30" s="20">
        <v>78</v>
      </c>
      <c r="Q30" s="29" t="s">
        <v>198</v>
      </c>
      <c r="R30" s="20">
        <v>75</v>
      </c>
      <c r="S30" s="29" t="s">
        <v>197</v>
      </c>
      <c r="T30" s="20">
        <v>82</v>
      </c>
      <c r="U30" s="29" t="s">
        <v>198</v>
      </c>
      <c r="V30" s="29">
        <v>91</v>
      </c>
      <c r="W30" s="44">
        <v>2</v>
      </c>
      <c r="X30" s="29">
        <v>86</v>
      </c>
      <c r="Y30" s="29">
        <v>3</v>
      </c>
      <c r="Z30" s="29">
        <v>87</v>
      </c>
      <c r="AA30" s="29">
        <v>3</v>
      </c>
      <c r="AB30" s="29">
        <v>87</v>
      </c>
      <c r="AC30" s="29">
        <v>2</v>
      </c>
      <c r="AD30" s="29">
        <v>90</v>
      </c>
      <c r="AE30" s="29">
        <v>3</v>
      </c>
      <c r="AF30" s="29">
        <v>89</v>
      </c>
      <c r="AG30" s="29">
        <v>2</v>
      </c>
      <c r="AH30" s="29">
        <v>83</v>
      </c>
      <c r="AI30" s="29">
        <v>3</v>
      </c>
      <c r="AJ30" s="29">
        <v>74</v>
      </c>
      <c r="AK30" s="29">
        <v>2</v>
      </c>
      <c r="AL30" s="29">
        <v>91</v>
      </c>
      <c r="AM30" s="29">
        <v>0</v>
      </c>
      <c r="AN30" s="29"/>
      <c r="AO30" s="29" t="s">
        <v>197</v>
      </c>
      <c r="AP30" s="8"/>
      <c r="AQ30" s="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9">
        <f t="shared" si="3"/>
        <v>41</v>
      </c>
      <c r="BE30" s="32">
        <f t="shared" si="4"/>
        <v>82.048780487804876</v>
      </c>
      <c r="BF30" s="65"/>
      <c r="BG30" s="66">
        <f t="shared" si="0"/>
        <v>82.048780487804876</v>
      </c>
      <c r="BH30" s="20">
        <f t="shared" si="1"/>
        <v>0</v>
      </c>
      <c r="BI30" s="20">
        <v>80</v>
      </c>
      <c r="BJ30" s="29">
        <v>65</v>
      </c>
      <c r="BK30" s="64">
        <f t="shared" si="2"/>
        <v>72.5</v>
      </c>
    </row>
    <row r="31" spans="1:63" ht="17.25" x14ac:dyDescent="0.2">
      <c r="A31" s="29" t="s">
        <v>256</v>
      </c>
      <c r="B31" s="5">
        <v>2019117577</v>
      </c>
      <c r="C31" s="5" t="s">
        <v>257</v>
      </c>
      <c r="D31" s="5" t="s">
        <v>13</v>
      </c>
      <c r="E31" s="5" t="s">
        <v>229</v>
      </c>
      <c r="F31" s="5">
        <v>86</v>
      </c>
      <c r="G31" s="29" t="s">
        <v>195</v>
      </c>
      <c r="H31" s="5">
        <v>79</v>
      </c>
      <c r="I31" s="29" t="s">
        <v>197</v>
      </c>
      <c r="J31" s="5">
        <v>87</v>
      </c>
      <c r="K31" s="29" t="s">
        <v>196</v>
      </c>
      <c r="L31" s="5">
        <v>78</v>
      </c>
      <c r="M31" s="29" t="s">
        <v>195</v>
      </c>
      <c r="N31" s="5">
        <v>69</v>
      </c>
      <c r="O31" s="29" t="s">
        <v>197</v>
      </c>
      <c r="P31" s="5">
        <v>77</v>
      </c>
      <c r="Q31" s="29" t="s">
        <v>198</v>
      </c>
      <c r="R31" s="5">
        <v>84</v>
      </c>
      <c r="S31" s="29" t="s">
        <v>197</v>
      </c>
      <c r="T31" s="5">
        <v>82</v>
      </c>
      <c r="U31" s="29" t="s">
        <v>198</v>
      </c>
      <c r="V31" s="29">
        <v>91</v>
      </c>
      <c r="W31" s="44">
        <v>2</v>
      </c>
      <c r="X31" s="29">
        <v>80.209999999999994</v>
      </c>
      <c r="Y31" s="29">
        <v>3</v>
      </c>
      <c r="Z31" s="29">
        <v>90</v>
      </c>
      <c r="AA31" s="29">
        <v>3</v>
      </c>
      <c r="AB31" s="29">
        <v>84</v>
      </c>
      <c r="AC31" s="29">
        <v>2</v>
      </c>
      <c r="AD31" s="29">
        <v>93</v>
      </c>
      <c r="AE31" s="29">
        <v>3</v>
      </c>
      <c r="AF31" s="29">
        <v>83</v>
      </c>
      <c r="AG31" s="29">
        <v>2</v>
      </c>
      <c r="AH31" s="29">
        <v>75</v>
      </c>
      <c r="AI31" s="29">
        <v>3</v>
      </c>
      <c r="AJ31" s="29">
        <v>77</v>
      </c>
      <c r="AK31" s="29">
        <v>2</v>
      </c>
      <c r="AL31" s="29">
        <v>91</v>
      </c>
      <c r="AM31" s="29">
        <v>0</v>
      </c>
      <c r="AN31" s="29"/>
      <c r="AO31" s="29" t="s">
        <v>197</v>
      </c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29">
        <f t="shared" si="3"/>
        <v>41</v>
      </c>
      <c r="BE31" s="32">
        <f t="shared" si="4"/>
        <v>81.820243902439032</v>
      </c>
      <c r="BF31" s="65">
        <v>0.4</v>
      </c>
      <c r="BG31" s="66">
        <f t="shared" si="0"/>
        <v>82.220243902439037</v>
      </c>
      <c r="BH31" s="20">
        <f t="shared" si="1"/>
        <v>0</v>
      </c>
      <c r="BI31" s="5">
        <v>80</v>
      </c>
      <c r="BJ31" s="29">
        <v>81</v>
      </c>
      <c r="BK31" s="64">
        <f t="shared" si="2"/>
        <v>80.5</v>
      </c>
    </row>
    <row r="32" spans="1:63" ht="17.25" x14ac:dyDescent="0.2">
      <c r="A32" s="29" t="s">
        <v>258</v>
      </c>
      <c r="B32" s="5">
        <v>2019117579</v>
      </c>
      <c r="C32" s="5" t="s">
        <v>259</v>
      </c>
      <c r="D32" s="5" t="s">
        <v>13</v>
      </c>
      <c r="E32" s="5" t="s">
        <v>229</v>
      </c>
      <c r="F32" s="5">
        <v>96</v>
      </c>
      <c r="G32" s="49" t="s">
        <v>195</v>
      </c>
      <c r="H32" s="5">
        <v>75</v>
      </c>
      <c r="I32" s="49" t="s">
        <v>197</v>
      </c>
      <c r="J32" s="5">
        <v>86</v>
      </c>
      <c r="K32" s="50" t="s">
        <v>196</v>
      </c>
      <c r="L32" s="5">
        <v>90</v>
      </c>
      <c r="M32" s="49" t="s">
        <v>195</v>
      </c>
      <c r="N32" s="5">
        <v>79</v>
      </c>
      <c r="O32" s="49" t="s">
        <v>197</v>
      </c>
      <c r="P32" s="5">
        <v>79</v>
      </c>
      <c r="Q32" s="49" t="s">
        <v>198</v>
      </c>
      <c r="R32" s="5">
        <v>77</v>
      </c>
      <c r="S32" s="67" t="s">
        <v>197</v>
      </c>
      <c r="T32" s="5">
        <v>80</v>
      </c>
      <c r="U32" s="29" t="s">
        <v>198</v>
      </c>
      <c r="V32" s="29">
        <v>73</v>
      </c>
      <c r="W32" s="44">
        <v>2</v>
      </c>
      <c r="X32" s="29">
        <v>80.53</v>
      </c>
      <c r="Y32" s="29">
        <v>3</v>
      </c>
      <c r="Z32" s="29">
        <v>76</v>
      </c>
      <c r="AA32" s="29">
        <v>3</v>
      </c>
      <c r="AB32" s="29">
        <v>82</v>
      </c>
      <c r="AC32" s="29">
        <v>2</v>
      </c>
      <c r="AD32" s="29">
        <v>78</v>
      </c>
      <c r="AE32" s="29">
        <v>3</v>
      </c>
      <c r="AF32" s="29">
        <v>90</v>
      </c>
      <c r="AG32" s="29">
        <v>2</v>
      </c>
      <c r="AH32" s="29">
        <v>72</v>
      </c>
      <c r="AI32" s="29">
        <v>3</v>
      </c>
      <c r="AJ32" s="29">
        <v>83</v>
      </c>
      <c r="AK32" s="29">
        <v>2</v>
      </c>
      <c r="AL32" s="29">
        <v>93</v>
      </c>
      <c r="AM32" s="29">
        <v>0</v>
      </c>
      <c r="AN32" s="29"/>
      <c r="AO32" s="29" t="s">
        <v>197</v>
      </c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29">
        <f t="shared" si="3"/>
        <v>41</v>
      </c>
      <c r="BE32" s="32">
        <f t="shared" si="4"/>
        <v>81.233902439024391</v>
      </c>
      <c r="BF32" s="65">
        <v>3</v>
      </c>
      <c r="BG32" s="66">
        <f t="shared" si="0"/>
        <v>84.233902439024391</v>
      </c>
      <c r="BH32" s="20">
        <f t="shared" si="1"/>
        <v>0</v>
      </c>
      <c r="BI32" s="5">
        <v>94</v>
      </c>
      <c r="BJ32" s="29">
        <v>96</v>
      </c>
      <c r="BK32" s="64">
        <f t="shared" si="2"/>
        <v>95</v>
      </c>
    </row>
    <row r="33" spans="1:63" ht="17.25" x14ac:dyDescent="0.2">
      <c r="A33" s="29" t="s">
        <v>260</v>
      </c>
      <c r="B33" s="20">
        <v>2019117480</v>
      </c>
      <c r="C33" s="20" t="s">
        <v>261</v>
      </c>
      <c r="D33" s="20" t="s">
        <v>13</v>
      </c>
      <c r="E33" s="20" t="s">
        <v>208</v>
      </c>
      <c r="F33" s="20">
        <v>80</v>
      </c>
      <c r="G33" s="49" t="s">
        <v>195</v>
      </c>
      <c r="H33" s="20">
        <v>81</v>
      </c>
      <c r="I33" s="51">
        <v>3</v>
      </c>
      <c r="J33" s="20">
        <v>87</v>
      </c>
      <c r="K33" s="52" t="s">
        <v>196</v>
      </c>
      <c r="L33" s="20">
        <v>82</v>
      </c>
      <c r="M33" s="49" t="s">
        <v>195</v>
      </c>
      <c r="N33" s="20">
        <v>68</v>
      </c>
      <c r="O33" s="49" t="s">
        <v>197</v>
      </c>
      <c r="P33" s="20">
        <v>81</v>
      </c>
      <c r="Q33" s="49" t="s">
        <v>198</v>
      </c>
      <c r="R33" s="20">
        <v>62</v>
      </c>
      <c r="S33" s="53" t="s">
        <v>197</v>
      </c>
      <c r="T33" s="20">
        <v>81</v>
      </c>
      <c r="U33" s="29" t="s">
        <v>198</v>
      </c>
      <c r="V33" s="29">
        <v>93</v>
      </c>
      <c r="W33" s="44">
        <v>2</v>
      </c>
      <c r="X33" s="29">
        <v>78</v>
      </c>
      <c r="Y33" s="29">
        <v>3</v>
      </c>
      <c r="Z33" s="29">
        <v>93</v>
      </c>
      <c r="AA33" s="29">
        <v>3</v>
      </c>
      <c r="AB33" s="29">
        <v>83</v>
      </c>
      <c r="AC33" s="29">
        <v>2</v>
      </c>
      <c r="AD33" s="29">
        <v>92</v>
      </c>
      <c r="AE33" s="29">
        <v>3</v>
      </c>
      <c r="AF33" s="29">
        <v>93</v>
      </c>
      <c r="AG33" s="29">
        <v>2</v>
      </c>
      <c r="AH33" s="29">
        <v>74</v>
      </c>
      <c r="AI33" s="29">
        <v>3</v>
      </c>
      <c r="AJ33" s="29">
        <v>87</v>
      </c>
      <c r="AK33" s="29">
        <v>2</v>
      </c>
      <c r="AL33" s="29">
        <v>91</v>
      </c>
      <c r="AM33" s="29">
        <v>0</v>
      </c>
      <c r="AN33" s="29"/>
      <c r="AO33" s="29" t="s">
        <v>197</v>
      </c>
      <c r="AP33" s="8"/>
      <c r="AQ33" s="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9">
        <f t="shared" si="3"/>
        <v>41</v>
      </c>
      <c r="BE33" s="32">
        <f t="shared" si="4"/>
        <v>81.170731707317074</v>
      </c>
      <c r="BF33" s="65"/>
      <c r="BG33" s="66">
        <f t="shared" si="0"/>
        <v>81.170731707317074</v>
      </c>
      <c r="BH33" s="20">
        <f t="shared" si="1"/>
        <v>0</v>
      </c>
      <c r="BI33" s="20">
        <v>87</v>
      </c>
      <c r="BJ33" s="29">
        <v>92</v>
      </c>
      <c r="BK33" s="64">
        <f t="shared" si="2"/>
        <v>89.5</v>
      </c>
    </row>
    <row r="34" spans="1:63" ht="17.25" x14ac:dyDescent="0.2">
      <c r="A34" s="29" t="s">
        <v>262</v>
      </c>
      <c r="B34" s="5">
        <v>2019117567</v>
      </c>
      <c r="C34" s="5" t="s">
        <v>263</v>
      </c>
      <c r="D34" s="5" t="s">
        <v>12</v>
      </c>
      <c r="E34" s="5" t="s">
        <v>229</v>
      </c>
      <c r="F34" s="5">
        <v>86</v>
      </c>
      <c r="G34" s="49" t="s">
        <v>195</v>
      </c>
      <c r="H34" s="5">
        <v>80</v>
      </c>
      <c r="I34" s="49" t="s">
        <v>197</v>
      </c>
      <c r="J34" s="5">
        <v>86</v>
      </c>
      <c r="K34" s="50" t="s">
        <v>196</v>
      </c>
      <c r="L34" s="5">
        <v>85</v>
      </c>
      <c r="M34" s="49" t="s">
        <v>195</v>
      </c>
      <c r="N34" s="5">
        <v>73</v>
      </c>
      <c r="O34" s="49" t="s">
        <v>197</v>
      </c>
      <c r="P34" s="5">
        <v>77</v>
      </c>
      <c r="Q34" s="49" t="s">
        <v>198</v>
      </c>
      <c r="R34" s="5">
        <v>84</v>
      </c>
      <c r="S34" s="49" t="s">
        <v>197</v>
      </c>
      <c r="T34" s="5">
        <v>75</v>
      </c>
      <c r="U34" s="29" t="s">
        <v>198</v>
      </c>
      <c r="V34" s="29">
        <v>79</v>
      </c>
      <c r="W34" s="44">
        <v>2</v>
      </c>
      <c r="X34" s="29">
        <v>82</v>
      </c>
      <c r="Y34" s="29">
        <v>3</v>
      </c>
      <c r="Z34" s="29">
        <v>80</v>
      </c>
      <c r="AA34" s="29">
        <v>3</v>
      </c>
      <c r="AB34" s="29">
        <v>84</v>
      </c>
      <c r="AC34" s="29">
        <v>2</v>
      </c>
      <c r="AD34" s="29">
        <v>77</v>
      </c>
      <c r="AE34" s="29">
        <v>3</v>
      </c>
      <c r="AF34" s="29">
        <v>82</v>
      </c>
      <c r="AG34" s="29">
        <v>2</v>
      </c>
      <c r="AH34" s="29">
        <v>84</v>
      </c>
      <c r="AI34" s="29">
        <v>3</v>
      </c>
      <c r="AJ34" s="29">
        <v>76</v>
      </c>
      <c r="AK34" s="29">
        <v>2</v>
      </c>
      <c r="AL34" s="29">
        <v>91</v>
      </c>
      <c r="AM34" s="29">
        <v>0</v>
      </c>
      <c r="AN34" s="29"/>
      <c r="AO34" s="29" t="s">
        <v>197</v>
      </c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29">
        <f t="shared" si="3"/>
        <v>41</v>
      </c>
      <c r="BE34" s="32">
        <f t="shared" si="4"/>
        <v>80.731707317073173</v>
      </c>
      <c r="BF34" s="65">
        <v>1</v>
      </c>
      <c r="BG34" s="66">
        <f t="shared" ref="BG34:BG65" si="5">BE34+BF34</f>
        <v>81.731707317073173</v>
      </c>
      <c r="BH34" s="20">
        <f t="shared" si="1"/>
        <v>0</v>
      </c>
      <c r="BI34" s="5">
        <v>90</v>
      </c>
      <c r="BJ34" s="29">
        <v>94.4</v>
      </c>
      <c r="BK34" s="64">
        <f t="shared" si="2"/>
        <v>92.2</v>
      </c>
    </row>
    <row r="35" spans="1:63" ht="17.25" x14ac:dyDescent="0.2">
      <c r="A35" s="29" t="s">
        <v>264</v>
      </c>
      <c r="B35" s="12">
        <v>2019117519</v>
      </c>
      <c r="C35" s="12" t="s">
        <v>265</v>
      </c>
      <c r="D35" s="12" t="s">
        <v>13</v>
      </c>
      <c r="E35" s="12" t="s">
        <v>200</v>
      </c>
      <c r="F35" s="12">
        <v>77</v>
      </c>
      <c r="G35" s="46">
        <v>4</v>
      </c>
      <c r="H35" s="12">
        <v>80</v>
      </c>
      <c r="I35" s="47">
        <v>3</v>
      </c>
      <c r="J35" s="12">
        <v>85</v>
      </c>
      <c r="K35" s="48">
        <v>0</v>
      </c>
      <c r="L35" s="12">
        <v>87</v>
      </c>
      <c r="M35" s="46">
        <v>4</v>
      </c>
      <c r="N35" s="12">
        <v>67</v>
      </c>
      <c r="O35" s="47">
        <v>3</v>
      </c>
      <c r="P35" s="12">
        <v>74</v>
      </c>
      <c r="Q35" s="47">
        <v>2</v>
      </c>
      <c r="R35" s="12">
        <v>74</v>
      </c>
      <c r="S35" s="46">
        <v>3</v>
      </c>
      <c r="T35" s="12">
        <v>84</v>
      </c>
      <c r="U35" s="44">
        <v>2</v>
      </c>
      <c r="V35" s="44">
        <v>87</v>
      </c>
      <c r="W35" s="44">
        <v>2</v>
      </c>
      <c r="X35" s="44">
        <v>85</v>
      </c>
      <c r="Y35" s="29">
        <v>3</v>
      </c>
      <c r="Z35" s="44">
        <v>75</v>
      </c>
      <c r="AA35" s="29">
        <v>3</v>
      </c>
      <c r="AB35" s="44">
        <v>79</v>
      </c>
      <c r="AC35" s="29">
        <v>2</v>
      </c>
      <c r="AD35" s="44">
        <v>87</v>
      </c>
      <c r="AE35" s="29">
        <v>3</v>
      </c>
      <c r="AF35" s="44">
        <v>86</v>
      </c>
      <c r="AG35" s="29">
        <v>2</v>
      </c>
      <c r="AH35" s="44">
        <v>82</v>
      </c>
      <c r="AI35" s="29">
        <v>3</v>
      </c>
      <c r="AJ35" s="44">
        <v>85</v>
      </c>
      <c r="AK35" s="29">
        <v>2</v>
      </c>
      <c r="AL35" s="44">
        <v>91</v>
      </c>
      <c r="AM35" s="29">
        <v>0</v>
      </c>
      <c r="AN35" s="29"/>
      <c r="AO35" s="29" t="s">
        <v>197</v>
      </c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29">
        <f t="shared" si="3"/>
        <v>41</v>
      </c>
      <c r="BE35" s="32">
        <f t="shared" si="4"/>
        <v>80.390243902439025</v>
      </c>
      <c r="BF35" s="65">
        <v>3</v>
      </c>
      <c r="BG35" s="66">
        <f t="shared" si="5"/>
        <v>83.390243902439025</v>
      </c>
      <c r="BH35" s="20">
        <f t="shared" si="1"/>
        <v>0</v>
      </c>
      <c r="BI35" s="12">
        <v>86</v>
      </c>
      <c r="BJ35" s="44">
        <v>89.2</v>
      </c>
      <c r="BK35" s="64">
        <f t="shared" si="2"/>
        <v>87.6</v>
      </c>
    </row>
    <row r="36" spans="1:63" ht="17.25" x14ac:dyDescent="0.2">
      <c r="A36" s="29" t="s">
        <v>266</v>
      </c>
      <c r="B36" s="12">
        <v>2019117203</v>
      </c>
      <c r="C36" s="12" t="s">
        <v>267</v>
      </c>
      <c r="D36" s="12" t="s">
        <v>13</v>
      </c>
      <c r="E36" s="12" t="s">
        <v>200</v>
      </c>
      <c r="F36" s="12">
        <v>82</v>
      </c>
      <c r="G36" s="46">
        <v>4</v>
      </c>
      <c r="H36" s="12">
        <v>78</v>
      </c>
      <c r="I36" s="47">
        <v>3</v>
      </c>
      <c r="J36" s="12">
        <v>78</v>
      </c>
      <c r="K36" s="48">
        <v>0</v>
      </c>
      <c r="L36" s="12">
        <v>84</v>
      </c>
      <c r="M36" s="46">
        <v>4</v>
      </c>
      <c r="N36" s="12">
        <v>87</v>
      </c>
      <c r="O36" s="47">
        <v>3</v>
      </c>
      <c r="P36" s="12">
        <v>81</v>
      </c>
      <c r="Q36" s="47">
        <v>2</v>
      </c>
      <c r="R36" s="12">
        <v>80</v>
      </c>
      <c r="S36" s="46">
        <v>3</v>
      </c>
      <c r="T36" s="12">
        <v>84</v>
      </c>
      <c r="U36" s="44">
        <v>2</v>
      </c>
      <c r="V36" s="44">
        <v>75</v>
      </c>
      <c r="W36" s="44">
        <v>2</v>
      </c>
      <c r="X36" s="44">
        <v>73.39</v>
      </c>
      <c r="Y36" s="29">
        <v>3</v>
      </c>
      <c r="Z36" s="44">
        <v>83</v>
      </c>
      <c r="AA36" s="29">
        <v>3</v>
      </c>
      <c r="AB36" s="44">
        <v>78</v>
      </c>
      <c r="AC36" s="29">
        <v>2</v>
      </c>
      <c r="AD36" s="44">
        <v>79</v>
      </c>
      <c r="AE36" s="29">
        <v>3</v>
      </c>
      <c r="AF36" s="44">
        <v>90</v>
      </c>
      <c r="AG36" s="29">
        <v>2</v>
      </c>
      <c r="AH36" s="44">
        <v>71</v>
      </c>
      <c r="AI36" s="29">
        <v>3</v>
      </c>
      <c r="AJ36" s="44">
        <v>78</v>
      </c>
      <c r="AK36" s="29">
        <v>2</v>
      </c>
      <c r="AL36" s="44">
        <v>91</v>
      </c>
      <c r="AM36" s="29">
        <v>0</v>
      </c>
      <c r="AN36" s="29"/>
      <c r="AO36" s="29" t="s">
        <v>197</v>
      </c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29">
        <f t="shared" si="3"/>
        <v>41</v>
      </c>
      <c r="BE36" s="32">
        <f t="shared" si="4"/>
        <v>80.248048780487807</v>
      </c>
      <c r="BF36" s="65"/>
      <c r="BG36" s="66">
        <f t="shared" si="5"/>
        <v>80.248048780487807</v>
      </c>
      <c r="BH36" s="20">
        <f t="shared" si="1"/>
        <v>0</v>
      </c>
      <c r="BI36" s="12">
        <v>81</v>
      </c>
      <c r="BJ36" s="44">
        <v>94.5</v>
      </c>
      <c r="BK36" s="64">
        <f t="shared" si="2"/>
        <v>87.75</v>
      </c>
    </row>
    <row r="37" spans="1:63" ht="17.25" x14ac:dyDescent="0.2">
      <c r="A37" s="29" t="s">
        <v>268</v>
      </c>
      <c r="B37" s="5">
        <v>2019117578</v>
      </c>
      <c r="C37" s="5" t="s">
        <v>269</v>
      </c>
      <c r="D37" s="5" t="s">
        <v>12</v>
      </c>
      <c r="E37" s="5" t="s">
        <v>229</v>
      </c>
      <c r="F37" s="5">
        <v>85</v>
      </c>
      <c r="G37" s="49" t="s">
        <v>195</v>
      </c>
      <c r="H37" s="5">
        <v>77</v>
      </c>
      <c r="I37" s="49" t="s">
        <v>197</v>
      </c>
      <c r="J37" s="5">
        <v>88</v>
      </c>
      <c r="K37" s="52" t="s">
        <v>196</v>
      </c>
      <c r="L37" s="5">
        <v>74</v>
      </c>
      <c r="M37" s="49" t="s">
        <v>195</v>
      </c>
      <c r="N37" s="5">
        <v>73</v>
      </c>
      <c r="O37" s="49" t="s">
        <v>197</v>
      </c>
      <c r="P37" s="5">
        <v>73</v>
      </c>
      <c r="Q37" s="49" t="s">
        <v>198</v>
      </c>
      <c r="R37" s="5">
        <v>83</v>
      </c>
      <c r="S37" s="53" t="s">
        <v>197</v>
      </c>
      <c r="T37" s="5">
        <v>76</v>
      </c>
      <c r="U37" s="29" t="s">
        <v>198</v>
      </c>
      <c r="V37" s="29">
        <v>92</v>
      </c>
      <c r="W37" s="44">
        <v>2</v>
      </c>
      <c r="X37" s="29">
        <v>75.17</v>
      </c>
      <c r="Y37" s="29">
        <v>3</v>
      </c>
      <c r="Z37" s="29">
        <v>83</v>
      </c>
      <c r="AA37" s="29">
        <v>3</v>
      </c>
      <c r="AB37" s="29">
        <v>87</v>
      </c>
      <c r="AC37" s="29">
        <v>2</v>
      </c>
      <c r="AD37" s="29">
        <v>86</v>
      </c>
      <c r="AE37" s="29">
        <v>3</v>
      </c>
      <c r="AF37" s="29">
        <v>81</v>
      </c>
      <c r="AG37" s="29">
        <v>2</v>
      </c>
      <c r="AH37" s="29">
        <v>76</v>
      </c>
      <c r="AI37" s="29">
        <v>3</v>
      </c>
      <c r="AJ37" s="29">
        <v>83</v>
      </c>
      <c r="AK37" s="29">
        <v>2</v>
      </c>
      <c r="AL37" s="29">
        <v>91</v>
      </c>
      <c r="AM37" s="29">
        <v>0</v>
      </c>
      <c r="AN37" s="29"/>
      <c r="AO37" s="29" t="s">
        <v>197</v>
      </c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29">
        <f t="shared" si="3"/>
        <v>41</v>
      </c>
      <c r="BE37" s="32">
        <f t="shared" si="4"/>
        <v>79.988048780487816</v>
      </c>
      <c r="BF37" s="65">
        <v>0.5</v>
      </c>
      <c r="BG37" s="66">
        <f t="shared" si="5"/>
        <v>80.488048780487816</v>
      </c>
      <c r="BH37" s="20">
        <f t="shared" si="1"/>
        <v>0</v>
      </c>
      <c r="BI37" s="5">
        <v>87</v>
      </c>
      <c r="BJ37" s="29">
        <v>97</v>
      </c>
      <c r="BK37" s="64">
        <f t="shared" si="2"/>
        <v>92</v>
      </c>
    </row>
    <row r="38" spans="1:63" ht="17.25" x14ac:dyDescent="0.2">
      <c r="A38" s="29" t="s">
        <v>270</v>
      </c>
      <c r="B38" s="5">
        <v>2019117575</v>
      </c>
      <c r="C38" s="5" t="s">
        <v>271</v>
      </c>
      <c r="D38" s="5" t="s">
        <v>13</v>
      </c>
      <c r="E38" s="5" t="s">
        <v>229</v>
      </c>
      <c r="F38" s="5">
        <v>87</v>
      </c>
      <c r="G38" s="49" t="s">
        <v>195</v>
      </c>
      <c r="H38" s="5">
        <v>76</v>
      </c>
      <c r="I38" s="49" t="s">
        <v>197</v>
      </c>
      <c r="J38" s="5">
        <v>87</v>
      </c>
      <c r="K38" s="50" t="s">
        <v>196</v>
      </c>
      <c r="L38" s="5">
        <v>79</v>
      </c>
      <c r="M38" s="49" t="s">
        <v>195</v>
      </c>
      <c r="N38" s="5">
        <v>67</v>
      </c>
      <c r="O38" s="49" t="s">
        <v>197</v>
      </c>
      <c r="P38" s="5">
        <v>73</v>
      </c>
      <c r="Q38" s="49" t="s">
        <v>198</v>
      </c>
      <c r="R38" s="5">
        <v>78</v>
      </c>
      <c r="S38" s="49" t="s">
        <v>197</v>
      </c>
      <c r="T38" s="5">
        <v>80</v>
      </c>
      <c r="U38" s="29" t="s">
        <v>198</v>
      </c>
      <c r="V38" s="29">
        <v>86</v>
      </c>
      <c r="W38" s="44">
        <v>2</v>
      </c>
      <c r="X38" s="29">
        <v>79</v>
      </c>
      <c r="Y38" s="29">
        <v>3</v>
      </c>
      <c r="Z38" s="29">
        <v>77</v>
      </c>
      <c r="AA38" s="29">
        <v>3</v>
      </c>
      <c r="AB38" s="29">
        <v>79</v>
      </c>
      <c r="AC38" s="29">
        <v>2</v>
      </c>
      <c r="AD38" s="29">
        <v>90</v>
      </c>
      <c r="AE38" s="29">
        <v>3</v>
      </c>
      <c r="AF38" s="29">
        <v>89</v>
      </c>
      <c r="AG38" s="29">
        <v>2</v>
      </c>
      <c r="AH38" s="29">
        <v>81</v>
      </c>
      <c r="AI38" s="29">
        <v>3</v>
      </c>
      <c r="AJ38" s="29">
        <v>86</v>
      </c>
      <c r="AK38" s="29">
        <v>2</v>
      </c>
      <c r="AL38" s="29">
        <v>91</v>
      </c>
      <c r="AM38" s="29">
        <v>0</v>
      </c>
      <c r="AN38" s="29"/>
      <c r="AO38" s="29" t="s">
        <v>197</v>
      </c>
      <c r="AP38" s="8">
        <v>68</v>
      </c>
      <c r="AQ38" s="8">
        <v>3</v>
      </c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29">
        <f t="shared" si="3"/>
        <v>44</v>
      </c>
      <c r="BE38" s="32">
        <f t="shared" si="4"/>
        <v>79.5</v>
      </c>
      <c r="BF38" s="65"/>
      <c r="BG38" s="66">
        <f t="shared" si="5"/>
        <v>79.5</v>
      </c>
      <c r="BH38" s="20">
        <f t="shared" si="1"/>
        <v>0</v>
      </c>
      <c r="BI38" s="5">
        <v>87</v>
      </c>
      <c r="BJ38" s="29">
        <v>89.6</v>
      </c>
      <c r="BK38" s="64">
        <f t="shared" si="2"/>
        <v>88.3</v>
      </c>
    </row>
    <row r="39" spans="1:63" ht="17.25" x14ac:dyDescent="0.2">
      <c r="A39" s="29" t="s">
        <v>272</v>
      </c>
      <c r="B39" s="20">
        <v>2019117476</v>
      </c>
      <c r="C39" s="20" t="s">
        <v>273</v>
      </c>
      <c r="D39" s="20" t="s">
        <v>13</v>
      </c>
      <c r="E39" s="20" t="s">
        <v>208</v>
      </c>
      <c r="F39" s="20">
        <v>87</v>
      </c>
      <c r="G39" s="49" t="s">
        <v>195</v>
      </c>
      <c r="H39" s="20">
        <v>66</v>
      </c>
      <c r="I39" s="51">
        <v>3</v>
      </c>
      <c r="J39" s="20">
        <v>85</v>
      </c>
      <c r="K39" s="52" t="s">
        <v>196</v>
      </c>
      <c r="L39" s="20">
        <v>76</v>
      </c>
      <c r="M39" s="49" t="s">
        <v>195</v>
      </c>
      <c r="N39" s="20">
        <v>86</v>
      </c>
      <c r="O39" s="49" t="s">
        <v>197</v>
      </c>
      <c r="P39" s="20">
        <v>80</v>
      </c>
      <c r="Q39" s="49" t="s">
        <v>198</v>
      </c>
      <c r="R39" s="20">
        <v>75</v>
      </c>
      <c r="S39" s="53" t="s">
        <v>197</v>
      </c>
      <c r="T39" s="20">
        <v>73</v>
      </c>
      <c r="U39" s="29" t="s">
        <v>198</v>
      </c>
      <c r="V39" s="29">
        <v>90</v>
      </c>
      <c r="W39" s="29">
        <v>2</v>
      </c>
      <c r="X39" s="29">
        <v>86</v>
      </c>
      <c r="Y39" s="29">
        <v>3</v>
      </c>
      <c r="Z39" s="29">
        <v>86</v>
      </c>
      <c r="AA39" s="29">
        <v>3</v>
      </c>
      <c r="AB39" s="29">
        <v>68</v>
      </c>
      <c r="AC39" s="29">
        <v>2</v>
      </c>
      <c r="AD39" s="29">
        <v>89</v>
      </c>
      <c r="AE39" s="29">
        <v>3</v>
      </c>
      <c r="AF39" s="29">
        <v>76</v>
      </c>
      <c r="AG39" s="29">
        <v>2</v>
      </c>
      <c r="AH39" s="29">
        <v>77</v>
      </c>
      <c r="AI39" s="29">
        <v>3</v>
      </c>
      <c r="AJ39" s="29">
        <v>76</v>
      </c>
      <c r="AK39" s="29">
        <v>2</v>
      </c>
      <c r="AL39" s="29">
        <v>91</v>
      </c>
      <c r="AM39" s="29">
        <v>0</v>
      </c>
      <c r="AN39" s="29"/>
      <c r="AO39" s="29" t="s">
        <v>197</v>
      </c>
      <c r="AP39" s="45"/>
      <c r="AQ39" s="45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9">
        <f t="shared" si="3"/>
        <v>41</v>
      </c>
      <c r="BE39" s="32">
        <f t="shared" si="4"/>
        <v>79.829268292682926</v>
      </c>
      <c r="BF39" s="65"/>
      <c r="BG39" s="66">
        <f t="shared" si="5"/>
        <v>79.829268292682926</v>
      </c>
      <c r="BH39" s="20">
        <f t="shared" si="1"/>
        <v>0</v>
      </c>
      <c r="BI39" s="20">
        <v>89</v>
      </c>
      <c r="BJ39" s="29">
        <v>63</v>
      </c>
      <c r="BK39" s="64">
        <f t="shared" si="2"/>
        <v>76</v>
      </c>
    </row>
    <row r="40" spans="1:63" ht="17.25" x14ac:dyDescent="0.2">
      <c r="A40" s="29" t="s">
        <v>274</v>
      </c>
      <c r="B40" s="5">
        <v>2019117556</v>
      </c>
      <c r="C40" s="5" t="s">
        <v>275</v>
      </c>
      <c r="D40" s="5" t="s">
        <v>12</v>
      </c>
      <c r="E40" s="5" t="s">
        <v>229</v>
      </c>
      <c r="F40" s="5">
        <v>73</v>
      </c>
      <c r="G40" s="49" t="s">
        <v>195</v>
      </c>
      <c r="H40" s="5">
        <v>80</v>
      </c>
      <c r="I40" s="49" t="s">
        <v>197</v>
      </c>
      <c r="J40" s="5">
        <v>86</v>
      </c>
      <c r="K40" s="52" t="s">
        <v>196</v>
      </c>
      <c r="L40" s="5">
        <v>76</v>
      </c>
      <c r="M40" s="49" t="s">
        <v>195</v>
      </c>
      <c r="N40" s="5">
        <v>75</v>
      </c>
      <c r="O40" s="49" t="s">
        <v>197</v>
      </c>
      <c r="P40" s="5">
        <v>75</v>
      </c>
      <c r="Q40" s="49" t="s">
        <v>198</v>
      </c>
      <c r="R40" s="5">
        <v>71</v>
      </c>
      <c r="S40" s="53" t="s">
        <v>197</v>
      </c>
      <c r="T40" s="5">
        <v>74</v>
      </c>
      <c r="U40" s="29" t="s">
        <v>198</v>
      </c>
      <c r="V40" s="29">
        <v>86</v>
      </c>
      <c r="W40" s="44">
        <v>2</v>
      </c>
      <c r="X40" s="29">
        <v>81.64</v>
      </c>
      <c r="Y40" s="29">
        <v>3</v>
      </c>
      <c r="Z40" s="29">
        <v>86</v>
      </c>
      <c r="AA40" s="29">
        <v>3</v>
      </c>
      <c r="AB40" s="29">
        <v>87</v>
      </c>
      <c r="AC40" s="29">
        <v>2</v>
      </c>
      <c r="AD40" s="29">
        <v>81</v>
      </c>
      <c r="AE40" s="29">
        <v>3</v>
      </c>
      <c r="AF40" s="29">
        <v>88</v>
      </c>
      <c r="AG40" s="29">
        <v>2</v>
      </c>
      <c r="AH40" s="29">
        <v>85</v>
      </c>
      <c r="AI40" s="29">
        <v>3</v>
      </c>
      <c r="AJ40" s="29">
        <v>80</v>
      </c>
      <c r="AK40" s="29">
        <v>2</v>
      </c>
      <c r="AL40" s="29">
        <v>93</v>
      </c>
      <c r="AM40" s="29">
        <v>0</v>
      </c>
      <c r="AN40" s="29"/>
      <c r="AO40" s="29" t="s">
        <v>197</v>
      </c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29">
        <f t="shared" si="3"/>
        <v>41</v>
      </c>
      <c r="BE40" s="32">
        <f t="shared" si="4"/>
        <v>79.388292682926831</v>
      </c>
      <c r="BF40" s="65">
        <v>0.3</v>
      </c>
      <c r="BG40" s="66">
        <f t="shared" si="5"/>
        <v>79.688292682926829</v>
      </c>
      <c r="BH40" s="20">
        <f t="shared" si="1"/>
        <v>0</v>
      </c>
      <c r="BI40" s="5">
        <v>91</v>
      </c>
      <c r="BJ40" s="29">
        <v>97.2</v>
      </c>
      <c r="BK40" s="64">
        <f t="shared" si="2"/>
        <v>94.1</v>
      </c>
    </row>
    <row r="41" spans="1:63" ht="17.25" x14ac:dyDescent="0.2">
      <c r="A41" s="29" t="s">
        <v>276</v>
      </c>
      <c r="B41" s="5">
        <v>2019117555</v>
      </c>
      <c r="C41" s="5" t="s">
        <v>277</v>
      </c>
      <c r="D41" s="5" t="s">
        <v>13</v>
      </c>
      <c r="E41" s="5" t="s">
        <v>229</v>
      </c>
      <c r="F41" s="5">
        <v>81</v>
      </c>
      <c r="G41" s="49" t="s">
        <v>195</v>
      </c>
      <c r="H41" s="5">
        <v>79</v>
      </c>
      <c r="I41" s="49" t="s">
        <v>197</v>
      </c>
      <c r="J41" s="5">
        <v>93</v>
      </c>
      <c r="K41" s="50" t="s">
        <v>196</v>
      </c>
      <c r="L41" s="5">
        <v>71</v>
      </c>
      <c r="M41" s="49" t="s">
        <v>195</v>
      </c>
      <c r="N41" s="5">
        <v>64</v>
      </c>
      <c r="O41" s="49" t="s">
        <v>197</v>
      </c>
      <c r="P41" s="5">
        <v>75</v>
      </c>
      <c r="Q41" s="49" t="s">
        <v>198</v>
      </c>
      <c r="R41" s="5">
        <v>81</v>
      </c>
      <c r="S41" s="49" t="s">
        <v>197</v>
      </c>
      <c r="T41" s="5">
        <v>78</v>
      </c>
      <c r="U41" s="29" t="s">
        <v>198</v>
      </c>
      <c r="V41" s="29">
        <v>81</v>
      </c>
      <c r="W41" s="44">
        <v>2</v>
      </c>
      <c r="X41" s="29">
        <v>76.77</v>
      </c>
      <c r="Y41" s="29">
        <v>3</v>
      </c>
      <c r="Z41" s="29">
        <v>85</v>
      </c>
      <c r="AA41" s="29">
        <v>3</v>
      </c>
      <c r="AB41" s="29">
        <v>79</v>
      </c>
      <c r="AC41" s="29">
        <v>2</v>
      </c>
      <c r="AD41" s="29">
        <v>88</v>
      </c>
      <c r="AE41" s="29">
        <v>3</v>
      </c>
      <c r="AF41" s="29">
        <v>84</v>
      </c>
      <c r="AG41" s="29">
        <v>2</v>
      </c>
      <c r="AH41" s="29">
        <v>84</v>
      </c>
      <c r="AI41" s="29">
        <v>3</v>
      </c>
      <c r="AJ41" s="29">
        <v>84</v>
      </c>
      <c r="AK41" s="29">
        <v>2</v>
      </c>
      <c r="AL41" s="29">
        <v>91</v>
      </c>
      <c r="AM41" s="29">
        <v>0</v>
      </c>
      <c r="AN41" s="29"/>
      <c r="AO41" s="29" t="s">
        <v>197</v>
      </c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29">
        <f t="shared" si="3"/>
        <v>41</v>
      </c>
      <c r="BE41" s="32">
        <f t="shared" si="4"/>
        <v>79.105121951219516</v>
      </c>
      <c r="BF41" s="65"/>
      <c r="BG41" s="66">
        <f t="shared" si="5"/>
        <v>79.105121951219516</v>
      </c>
      <c r="BH41" s="20">
        <f t="shared" si="1"/>
        <v>0</v>
      </c>
      <c r="BI41" s="5">
        <v>76</v>
      </c>
      <c r="BJ41" s="29">
        <v>93.8</v>
      </c>
      <c r="BK41" s="64">
        <f t="shared" si="2"/>
        <v>84.9</v>
      </c>
    </row>
    <row r="42" spans="1:63" ht="17.25" x14ac:dyDescent="0.2">
      <c r="A42" s="29" t="s">
        <v>278</v>
      </c>
      <c r="B42" s="12">
        <v>2019117497</v>
      </c>
      <c r="C42" s="12" t="s">
        <v>279</v>
      </c>
      <c r="D42" s="12" t="s">
        <v>13</v>
      </c>
      <c r="E42" s="12" t="s">
        <v>200</v>
      </c>
      <c r="F42" s="12">
        <v>82</v>
      </c>
      <c r="G42" s="46">
        <v>4</v>
      </c>
      <c r="H42" s="12">
        <v>77</v>
      </c>
      <c r="I42" s="47">
        <v>3</v>
      </c>
      <c r="J42" s="12">
        <v>87</v>
      </c>
      <c r="K42" s="48">
        <v>0</v>
      </c>
      <c r="L42" s="12">
        <v>76</v>
      </c>
      <c r="M42" s="46">
        <v>4</v>
      </c>
      <c r="N42" s="12">
        <v>80</v>
      </c>
      <c r="O42" s="47">
        <v>3</v>
      </c>
      <c r="P42" s="12">
        <v>76</v>
      </c>
      <c r="Q42" s="47">
        <v>2</v>
      </c>
      <c r="R42" s="12">
        <v>63</v>
      </c>
      <c r="S42" s="46">
        <v>3</v>
      </c>
      <c r="T42" s="12">
        <v>74</v>
      </c>
      <c r="U42" s="44">
        <v>2</v>
      </c>
      <c r="V42" s="44">
        <v>88</v>
      </c>
      <c r="W42" s="44">
        <v>2</v>
      </c>
      <c r="X42" s="44">
        <v>79</v>
      </c>
      <c r="Y42" s="29">
        <v>3</v>
      </c>
      <c r="Z42" s="44">
        <v>75</v>
      </c>
      <c r="AA42" s="29">
        <v>3</v>
      </c>
      <c r="AB42" s="44">
        <v>88</v>
      </c>
      <c r="AC42" s="29">
        <v>2</v>
      </c>
      <c r="AD42" s="44">
        <v>84</v>
      </c>
      <c r="AE42" s="29">
        <v>3</v>
      </c>
      <c r="AF42" s="44">
        <v>89</v>
      </c>
      <c r="AG42" s="29">
        <v>2</v>
      </c>
      <c r="AH42" s="44">
        <v>78</v>
      </c>
      <c r="AI42" s="29">
        <v>3</v>
      </c>
      <c r="AJ42" s="44">
        <v>85</v>
      </c>
      <c r="AK42" s="29">
        <v>2</v>
      </c>
      <c r="AL42" s="44">
        <v>91</v>
      </c>
      <c r="AM42" s="29">
        <v>0</v>
      </c>
      <c r="AN42" s="29"/>
      <c r="AO42" s="29" t="s">
        <v>197</v>
      </c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29">
        <f t="shared" si="3"/>
        <v>41</v>
      </c>
      <c r="BE42" s="32">
        <f t="shared" si="4"/>
        <v>79.024390243902445</v>
      </c>
      <c r="BF42" s="65"/>
      <c r="BG42" s="66">
        <f t="shared" si="5"/>
        <v>79.024390243902445</v>
      </c>
      <c r="BH42" s="20">
        <f t="shared" si="1"/>
        <v>0</v>
      </c>
      <c r="BI42" s="12">
        <v>83</v>
      </c>
      <c r="BJ42" s="44">
        <v>83.1</v>
      </c>
      <c r="BK42" s="64">
        <f t="shared" si="2"/>
        <v>83.05</v>
      </c>
    </row>
    <row r="43" spans="1:63" ht="17.25" x14ac:dyDescent="0.2">
      <c r="A43" s="29" t="s">
        <v>280</v>
      </c>
      <c r="B43" s="5">
        <v>2019117569</v>
      </c>
      <c r="C43" s="5" t="s">
        <v>281</v>
      </c>
      <c r="D43" s="5" t="s">
        <v>13</v>
      </c>
      <c r="E43" s="5" t="s">
        <v>229</v>
      </c>
      <c r="F43" s="5">
        <v>78</v>
      </c>
      <c r="G43" s="49" t="s">
        <v>195</v>
      </c>
      <c r="H43" s="5">
        <v>75</v>
      </c>
      <c r="I43" s="49" t="s">
        <v>197</v>
      </c>
      <c r="J43" s="5">
        <v>85</v>
      </c>
      <c r="K43" s="50" t="s">
        <v>196</v>
      </c>
      <c r="L43" s="5">
        <v>81</v>
      </c>
      <c r="M43" s="49" t="s">
        <v>195</v>
      </c>
      <c r="N43" s="5">
        <v>82</v>
      </c>
      <c r="O43" s="49" t="s">
        <v>197</v>
      </c>
      <c r="P43" s="5">
        <v>79</v>
      </c>
      <c r="Q43" s="49" t="s">
        <v>198</v>
      </c>
      <c r="R43" s="5">
        <v>80</v>
      </c>
      <c r="S43" s="49" t="s">
        <v>197</v>
      </c>
      <c r="T43" s="5">
        <v>62</v>
      </c>
      <c r="U43" s="29" t="s">
        <v>198</v>
      </c>
      <c r="V43" s="29">
        <v>82</v>
      </c>
      <c r="W43" s="44">
        <v>2</v>
      </c>
      <c r="X43" s="29">
        <v>72.81</v>
      </c>
      <c r="Y43" s="29">
        <v>3</v>
      </c>
      <c r="Z43" s="29">
        <v>86</v>
      </c>
      <c r="AA43" s="29">
        <v>3</v>
      </c>
      <c r="AB43" s="29">
        <v>83</v>
      </c>
      <c r="AC43" s="29">
        <v>2</v>
      </c>
      <c r="AD43" s="29">
        <v>78</v>
      </c>
      <c r="AE43" s="29">
        <v>3</v>
      </c>
      <c r="AF43" s="29">
        <v>81</v>
      </c>
      <c r="AG43" s="29">
        <v>2</v>
      </c>
      <c r="AH43" s="29">
        <v>83</v>
      </c>
      <c r="AI43" s="29">
        <v>3</v>
      </c>
      <c r="AJ43" s="29">
        <v>73</v>
      </c>
      <c r="AK43" s="29">
        <v>2</v>
      </c>
      <c r="AL43" s="29">
        <v>91</v>
      </c>
      <c r="AM43" s="29">
        <v>0</v>
      </c>
      <c r="AN43" s="29"/>
      <c r="AO43" s="29" t="s">
        <v>197</v>
      </c>
      <c r="AP43" s="8">
        <v>74</v>
      </c>
      <c r="AQ43" s="8">
        <v>1</v>
      </c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29">
        <f t="shared" si="3"/>
        <v>42</v>
      </c>
      <c r="BE43" s="32">
        <f t="shared" si="4"/>
        <v>78.581666666666663</v>
      </c>
      <c r="BF43" s="65"/>
      <c r="BG43" s="66">
        <f t="shared" si="5"/>
        <v>78.581666666666663</v>
      </c>
      <c r="BH43" s="20">
        <f t="shared" si="1"/>
        <v>0</v>
      </c>
      <c r="BI43" s="5">
        <v>85</v>
      </c>
      <c r="BJ43" s="29">
        <v>89.8</v>
      </c>
      <c r="BK43" s="64">
        <f t="shared" si="2"/>
        <v>87.4</v>
      </c>
    </row>
    <row r="44" spans="1:63" ht="17.25" x14ac:dyDescent="0.2">
      <c r="A44" s="29" t="s">
        <v>282</v>
      </c>
      <c r="B44" s="12">
        <v>2019117499</v>
      </c>
      <c r="C44" s="12" t="s">
        <v>283</v>
      </c>
      <c r="D44" s="12" t="s">
        <v>13</v>
      </c>
      <c r="E44" s="12" t="s">
        <v>200</v>
      </c>
      <c r="F44" s="12">
        <v>91</v>
      </c>
      <c r="G44" s="46">
        <v>4</v>
      </c>
      <c r="H44" s="12">
        <v>83</v>
      </c>
      <c r="I44" s="47">
        <v>3</v>
      </c>
      <c r="J44" s="12">
        <v>86</v>
      </c>
      <c r="K44" s="48">
        <v>0</v>
      </c>
      <c r="L44" s="12">
        <v>68</v>
      </c>
      <c r="M44" s="46">
        <v>4</v>
      </c>
      <c r="N44" s="12">
        <v>79</v>
      </c>
      <c r="O44" s="47">
        <v>3</v>
      </c>
      <c r="P44" s="12">
        <v>79</v>
      </c>
      <c r="Q44" s="47">
        <v>2</v>
      </c>
      <c r="R44" s="12">
        <v>76</v>
      </c>
      <c r="S44" s="46">
        <v>3</v>
      </c>
      <c r="T44" s="12">
        <v>80</v>
      </c>
      <c r="U44" s="44">
        <v>2</v>
      </c>
      <c r="V44" s="44">
        <v>77</v>
      </c>
      <c r="W44" s="44">
        <v>2</v>
      </c>
      <c r="X44" s="44">
        <v>73</v>
      </c>
      <c r="Y44" s="29">
        <v>3</v>
      </c>
      <c r="Z44" s="44">
        <v>70</v>
      </c>
      <c r="AA44" s="29">
        <v>3</v>
      </c>
      <c r="AB44" s="44">
        <v>79</v>
      </c>
      <c r="AC44" s="29">
        <v>2</v>
      </c>
      <c r="AD44" s="44">
        <v>84</v>
      </c>
      <c r="AE44" s="29">
        <v>3</v>
      </c>
      <c r="AF44" s="44">
        <v>74</v>
      </c>
      <c r="AG44" s="29">
        <v>2</v>
      </c>
      <c r="AH44" s="44">
        <v>82</v>
      </c>
      <c r="AI44" s="29">
        <v>3</v>
      </c>
      <c r="AJ44" s="44">
        <v>82</v>
      </c>
      <c r="AK44" s="29">
        <v>2</v>
      </c>
      <c r="AL44" s="44">
        <v>88</v>
      </c>
      <c r="AM44" s="29">
        <v>0</v>
      </c>
      <c r="AN44" s="29"/>
      <c r="AO44" s="29" t="s">
        <v>197</v>
      </c>
      <c r="AP44" s="20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9">
        <f t="shared" si="3"/>
        <v>41</v>
      </c>
      <c r="BE44" s="32">
        <f t="shared" si="4"/>
        <v>78.512195121951223</v>
      </c>
      <c r="BF44" s="65"/>
      <c r="BG44" s="66">
        <f t="shared" si="5"/>
        <v>78.512195121951223</v>
      </c>
      <c r="BH44" s="20">
        <f t="shared" si="1"/>
        <v>0</v>
      </c>
      <c r="BI44" s="12">
        <v>81</v>
      </c>
      <c r="BJ44" s="44">
        <v>87.7</v>
      </c>
      <c r="BK44" s="64">
        <f t="shared" si="2"/>
        <v>84.35</v>
      </c>
    </row>
    <row r="45" spans="1:63" ht="17.25" x14ac:dyDescent="0.2">
      <c r="A45" s="29" t="s">
        <v>284</v>
      </c>
      <c r="B45" s="12">
        <v>2019117513</v>
      </c>
      <c r="C45" s="12" t="s">
        <v>285</v>
      </c>
      <c r="D45" s="12" t="s">
        <v>13</v>
      </c>
      <c r="E45" s="12" t="s">
        <v>200</v>
      </c>
      <c r="F45" s="12">
        <v>80</v>
      </c>
      <c r="G45" s="46">
        <v>4</v>
      </c>
      <c r="H45" s="12">
        <v>74</v>
      </c>
      <c r="I45" s="47">
        <v>3</v>
      </c>
      <c r="J45" s="12">
        <v>87</v>
      </c>
      <c r="K45" s="48">
        <v>0</v>
      </c>
      <c r="L45" s="12">
        <v>76</v>
      </c>
      <c r="M45" s="46">
        <v>4</v>
      </c>
      <c r="N45" s="12">
        <v>66</v>
      </c>
      <c r="O45" s="47">
        <v>3</v>
      </c>
      <c r="P45" s="12">
        <v>76</v>
      </c>
      <c r="Q45" s="47">
        <v>2</v>
      </c>
      <c r="R45" s="12">
        <v>65</v>
      </c>
      <c r="S45" s="46">
        <v>3</v>
      </c>
      <c r="T45" s="12">
        <v>72</v>
      </c>
      <c r="U45" s="44">
        <v>2</v>
      </c>
      <c r="V45" s="44">
        <v>92</v>
      </c>
      <c r="W45" s="44">
        <v>2</v>
      </c>
      <c r="X45" s="44">
        <v>81</v>
      </c>
      <c r="Y45" s="29">
        <v>3</v>
      </c>
      <c r="Z45" s="44">
        <v>84</v>
      </c>
      <c r="AA45" s="29">
        <v>3</v>
      </c>
      <c r="AB45" s="44">
        <v>84</v>
      </c>
      <c r="AC45" s="29">
        <v>2</v>
      </c>
      <c r="AD45" s="44">
        <v>81</v>
      </c>
      <c r="AE45" s="29">
        <v>3</v>
      </c>
      <c r="AF45" s="44">
        <v>87</v>
      </c>
      <c r="AG45" s="29">
        <v>2</v>
      </c>
      <c r="AH45" s="44">
        <v>81</v>
      </c>
      <c r="AI45" s="29">
        <v>3</v>
      </c>
      <c r="AJ45" s="44">
        <v>82</v>
      </c>
      <c r="AK45" s="29">
        <v>2</v>
      </c>
      <c r="AL45" s="44">
        <v>93</v>
      </c>
      <c r="AM45" s="29">
        <v>0</v>
      </c>
      <c r="AN45" s="29"/>
      <c r="AO45" s="29" t="s">
        <v>197</v>
      </c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29">
        <f t="shared" si="3"/>
        <v>41</v>
      </c>
      <c r="BE45" s="32">
        <f t="shared" si="4"/>
        <v>78.195121951219505</v>
      </c>
      <c r="BF45" s="65"/>
      <c r="BG45" s="66">
        <f t="shared" si="5"/>
        <v>78.195121951219505</v>
      </c>
      <c r="BH45" s="20">
        <f t="shared" si="1"/>
        <v>0</v>
      </c>
      <c r="BI45" s="12">
        <v>81</v>
      </c>
      <c r="BJ45" s="44">
        <v>86.5</v>
      </c>
      <c r="BK45" s="64">
        <f t="shared" si="2"/>
        <v>83.75</v>
      </c>
    </row>
    <row r="46" spans="1:63" ht="17.25" x14ac:dyDescent="0.2">
      <c r="A46" s="29" t="s">
        <v>286</v>
      </c>
      <c r="B46" s="20">
        <v>2019117089</v>
      </c>
      <c r="C46" s="20" t="s">
        <v>287</v>
      </c>
      <c r="D46" s="20" t="s">
        <v>13</v>
      </c>
      <c r="E46" s="20" t="s">
        <v>208</v>
      </c>
      <c r="F46" s="20">
        <v>83</v>
      </c>
      <c r="G46" s="49" t="s">
        <v>195</v>
      </c>
      <c r="H46" s="20">
        <v>82</v>
      </c>
      <c r="I46" s="51">
        <v>3</v>
      </c>
      <c r="J46" s="20">
        <v>85</v>
      </c>
      <c r="K46" s="50" t="s">
        <v>196</v>
      </c>
      <c r="L46" s="20">
        <v>76</v>
      </c>
      <c r="M46" s="49" t="s">
        <v>195</v>
      </c>
      <c r="N46" s="20">
        <v>69</v>
      </c>
      <c r="O46" s="49" t="s">
        <v>197</v>
      </c>
      <c r="P46" s="20">
        <v>74</v>
      </c>
      <c r="Q46" s="49" t="s">
        <v>198</v>
      </c>
      <c r="R46" s="20">
        <v>77</v>
      </c>
      <c r="S46" s="49" t="s">
        <v>197</v>
      </c>
      <c r="T46" s="20">
        <v>79</v>
      </c>
      <c r="U46" s="29" t="s">
        <v>198</v>
      </c>
      <c r="V46" s="29">
        <v>80</v>
      </c>
      <c r="W46" s="44">
        <v>2</v>
      </c>
      <c r="X46" s="29">
        <v>73.739999999999995</v>
      </c>
      <c r="Y46" s="29">
        <v>3</v>
      </c>
      <c r="Z46" s="29">
        <v>92</v>
      </c>
      <c r="AA46" s="29">
        <v>3</v>
      </c>
      <c r="AB46" s="29">
        <v>81</v>
      </c>
      <c r="AC46" s="29">
        <v>2</v>
      </c>
      <c r="AD46" s="29">
        <v>78</v>
      </c>
      <c r="AE46" s="29">
        <v>3</v>
      </c>
      <c r="AF46" s="29">
        <v>77</v>
      </c>
      <c r="AG46" s="29">
        <v>2</v>
      </c>
      <c r="AH46" s="29">
        <v>69</v>
      </c>
      <c r="AI46" s="29">
        <v>3</v>
      </c>
      <c r="AJ46" s="29">
        <v>81</v>
      </c>
      <c r="AK46" s="29">
        <v>2</v>
      </c>
      <c r="AL46" s="29">
        <v>91</v>
      </c>
      <c r="AM46" s="29">
        <v>0</v>
      </c>
      <c r="AN46" s="29"/>
      <c r="AO46" s="29" t="s">
        <v>197</v>
      </c>
      <c r="AP46" s="20"/>
      <c r="AQ46" s="25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9">
        <f t="shared" si="3"/>
        <v>41</v>
      </c>
      <c r="BE46" s="32">
        <f t="shared" si="4"/>
        <v>78.102926829268299</v>
      </c>
      <c r="BF46" s="65"/>
      <c r="BG46" s="66">
        <f t="shared" si="5"/>
        <v>78.102926829268299</v>
      </c>
      <c r="BH46" s="20">
        <f t="shared" si="1"/>
        <v>0</v>
      </c>
      <c r="BI46" s="20">
        <v>78</v>
      </c>
      <c r="BJ46" s="29">
        <v>65</v>
      </c>
      <c r="BK46" s="64">
        <f t="shared" si="2"/>
        <v>71.5</v>
      </c>
    </row>
    <row r="47" spans="1:63" ht="17.25" x14ac:dyDescent="0.2">
      <c r="A47" s="29" t="s">
        <v>288</v>
      </c>
      <c r="B47" s="12">
        <v>2019117498</v>
      </c>
      <c r="C47" s="12" t="s">
        <v>289</v>
      </c>
      <c r="D47" s="12" t="s">
        <v>13</v>
      </c>
      <c r="E47" s="12" t="s">
        <v>200</v>
      </c>
      <c r="F47" s="12">
        <v>87</v>
      </c>
      <c r="G47" s="46">
        <v>4</v>
      </c>
      <c r="H47" s="12">
        <v>80</v>
      </c>
      <c r="I47" s="47">
        <v>3</v>
      </c>
      <c r="J47" s="12">
        <v>85</v>
      </c>
      <c r="K47" s="48">
        <v>0</v>
      </c>
      <c r="L47" s="12">
        <v>78</v>
      </c>
      <c r="M47" s="46">
        <v>4</v>
      </c>
      <c r="N47" s="12">
        <v>80</v>
      </c>
      <c r="O47" s="47">
        <v>3</v>
      </c>
      <c r="P47" s="12">
        <v>74</v>
      </c>
      <c r="Q47" s="47">
        <v>2</v>
      </c>
      <c r="R47" s="12">
        <v>77</v>
      </c>
      <c r="S47" s="46">
        <v>3</v>
      </c>
      <c r="T47" s="12">
        <v>78</v>
      </c>
      <c r="U47" s="44">
        <v>2</v>
      </c>
      <c r="V47" s="44">
        <v>85</v>
      </c>
      <c r="W47" s="44">
        <v>2</v>
      </c>
      <c r="X47" s="44">
        <v>80</v>
      </c>
      <c r="Y47" s="29">
        <v>3</v>
      </c>
      <c r="Z47" s="44">
        <v>72</v>
      </c>
      <c r="AA47" s="29">
        <v>3</v>
      </c>
      <c r="AB47" s="44">
        <v>77</v>
      </c>
      <c r="AC47" s="29">
        <v>2</v>
      </c>
      <c r="AD47" s="44">
        <v>78</v>
      </c>
      <c r="AE47" s="29">
        <v>3</v>
      </c>
      <c r="AF47" s="44">
        <v>78</v>
      </c>
      <c r="AG47" s="29">
        <v>2</v>
      </c>
      <c r="AH47" s="44">
        <v>69</v>
      </c>
      <c r="AI47" s="29">
        <v>3</v>
      </c>
      <c r="AJ47" s="44">
        <v>75</v>
      </c>
      <c r="AK47" s="29">
        <v>2</v>
      </c>
      <c r="AL47" s="44">
        <v>91</v>
      </c>
      <c r="AM47" s="29">
        <v>0</v>
      </c>
      <c r="AN47" s="29"/>
      <c r="AO47" s="29" t="s">
        <v>197</v>
      </c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29">
        <f t="shared" si="3"/>
        <v>41</v>
      </c>
      <c r="BE47" s="32">
        <f t="shared" si="4"/>
        <v>78.097560975609753</v>
      </c>
      <c r="BF47" s="65"/>
      <c r="BG47" s="66">
        <f t="shared" si="5"/>
        <v>78.097560975609753</v>
      </c>
      <c r="BH47" s="20">
        <f t="shared" si="1"/>
        <v>0</v>
      </c>
      <c r="BI47" s="12">
        <v>81</v>
      </c>
      <c r="BJ47" s="44">
        <v>94.8</v>
      </c>
      <c r="BK47" s="64">
        <f t="shared" si="2"/>
        <v>87.9</v>
      </c>
    </row>
    <row r="48" spans="1:63" ht="17.25" x14ac:dyDescent="0.2">
      <c r="A48" s="29" t="s">
        <v>290</v>
      </c>
      <c r="B48" s="12">
        <v>2019117520</v>
      </c>
      <c r="C48" s="12" t="s">
        <v>291</v>
      </c>
      <c r="D48" s="12" t="s">
        <v>13</v>
      </c>
      <c r="E48" s="12" t="s">
        <v>200</v>
      </c>
      <c r="F48" s="12">
        <v>70</v>
      </c>
      <c r="G48" s="46">
        <v>4</v>
      </c>
      <c r="H48" s="12">
        <v>80</v>
      </c>
      <c r="I48" s="47">
        <v>3</v>
      </c>
      <c r="J48" s="12">
        <v>93</v>
      </c>
      <c r="K48" s="48">
        <v>0</v>
      </c>
      <c r="L48" s="12">
        <v>77</v>
      </c>
      <c r="M48" s="46">
        <v>4</v>
      </c>
      <c r="N48" s="12">
        <v>73</v>
      </c>
      <c r="O48" s="47">
        <v>3</v>
      </c>
      <c r="P48" s="12">
        <v>85</v>
      </c>
      <c r="Q48" s="47">
        <v>2</v>
      </c>
      <c r="R48" s="12">
        <v>71</v>
      </c>
      <c r="S48" s="46">
        <v>3</v>
      </c>
      <c r="T48" s="12">
        <v>75</v>
      </c>
      <c r="U48" s="44">
        <v>2</v>
      </c>
      <c r="V48" s="44">
        <v>83</v>
      </c>
      <c r="W48" s="44">
        <v>2</v>
      </c>
      <c r="X48" s="44">
        <v>73</v>
      </c>
      <c r="Y48" s="29">
        <v>3</v>
      </c>
      <c r="Z48" s="44">
        <v>73</v>
      </c>
      <c r="AA48" s="29">
        <v>3</v>
      </c>
      <c r="AB48" s="44">
        <v>87</v>
      </c>
      <c r="AC48" s="29">
        <v>2</v>
      </c>
      <c r="AD48" s="44">
        <v>69</v>
      </c>
      <c r="AE48" s="29">
        <v>3</v>
      </c>
      <c r="AF48" s="44">
        <v>86</v>
      </c>
      <c r="AG48" s="29">
        <v>2</v>
      </c>
      <c r="AH48" s="44">
        <v>76</v>
      </c>
      <c r="AI48" s="29">
        <v>3</v>
      </c>
      <c r="AJ48" s="44">
        <v>82</v>
      </c>
      <c r="AK48" s="29">
        <v>2</v>
      </c>
      <c r="AL48" s="44">
        <v>91</v>
      </c>
      <c r="AM48" s="29">
        <v>0</v>
      </c>
      <c r="AN48" s="29"/>
      <c r="AO48" s="29" t="s">
        <v>197</v>
      </c>
      <c r="AP48" s="8">
        <v>78</v>
      </c>
      <c r="AQ48" s="8">
        <v>4</v>
      </c>
      <c r="AR48" s="8">
        <v>86</v>
      </c>
      <c r="AS48" s="8">
        <v>3</v>
      </c>
      <c r="AT48" s="8">
        <v>80</v>
      </c>
      <c r="AU48" s="8">
        <v>1</v>
      </c>
      <c r="AV48" s="8"/>
      <c r="AW48" s="8"/>
      <c r="AX48" s="8"/>
      <c r="AY48" s="8"/>
      <c r="AZ48" s="8"/>
      <c r="BA48" s="8"/>
      <c r="BB48" s="8"/>
      <c r="BC48" s="8"/>
      <c r="BD48" s="29">
        <f t="shared" si="3"/>
        <v>49</v>
      </c>
      <c r="BE48" s="32">
        <f t="shared" si="4"/>
        <v>77.122448979591837</v>
      </c>
      <c r="BF48" s="65"/>
      <c r="BG48" s="66">
        <f t="shared" si="5"/>
        <v>77.122448979591837</v>
      </c>
      <c r="BH48" s="20">
        <f t="shared" si="1"/>
        <v>0</v>
      </c>
      <c r="BI48" s="12">
        <v>72</v>
      </c>
      <c r="BJ48" s="44">
        <v>95</v>
      </c>
      <c r="BK48" s="64">
        <f t="shared" si="2"/>
        <v>83.5</v>
      </c>
    </row>
    <row r="49" spans="1:63" ht="17.25" x14ac:dyDescent="0.2">
      <c r="A49" s="29" t="s">
        <v>292</v>
      </c>
      <c r="B49" s="5">
        <v>2019117559</v>
      </c>
      <c r="C49" s="5" t="s">
        <v>293</v>
      </c>
      <c r="D49" s="5" t="s">
        <v>13</v>
      </c>
      <c r="E49" s="5" t="s">
        <v>229</v>
      </c>
      <c r="F49" s="5">
        <v>78</v>
      </c>
      <c r="G49" s="49" t="s">
        <v>195</v>
      </c>
      <c r="H49" s="5">
        <v>74</v>
      </c>
      <c r="I49" s="49" t="s">
        <v>197</v>
      </c>
      <c r="J49" s="5">
        <v>88</v>
      </c>
      <c r="K49" s="50" t="s">
        <v>196</v>
      </c>
      <c r="L49" s="5">
        <v>75</v>
      </c>
      <c r="M49" s="49" t="s">
        <v>195</v>
      </c>
      <c r="N49" s="5">
        <v>94</v>
      </c>
      <c r="O49" s="49" t="s">
        <v>197</v>
      </c>
      <c r="P49" s="5">
        <v>64</v>
      </c>
      <c r="Q49" s="49" t="s">
        <v>198</v>
      </c>
      <c r="R49" s="5">
        <v>75</v>
      </c>
      <c r="S49" s="49" t="s">
        <v>197</v>
      </c>
      <c r="T49" s="5">
        <v>71</v>
      </c>
      <c r="U49" s="29" t="s">
        <v>198</v>
      </c>
      <c r="V49" s="29">
        <v>73</v>
      </c>
      <c r="W49" s="44">
        <v>2</v>
      </c>
      <c r="X49" s="29">
        <v>67.760000000000005</v>
      </c>
      <c r="Y49" s="29">
        <v>3</v>
      </c>
      <c r="Z49" s="29">
        <v>84</v>
      </c>
      <c r="AA49" s="29">
        <v>3</v>
      </c>
      <c r="AB49" s="29">
        <v>77</v>
      </c>
      <c r="AC49" s="29">
        <v>2</v>
      </c>
      <c r="AD49" s="29">
        <v>83</v>
      </c>
      <c r="AE49" s="29">
        <v>3</v>
      </c>
      <c r="AF49" s="29">
        <v>78</v>
      </c>
      <c r="AG49" s="29">
        <v>2</v>
      </c>
      <c r="AH49" s="29">
        <v>77</v>
      </c>
      <c r="AI49" s="29">
        <v>3</v>
      </c>
      <c r="AJ49" s="29">
        <v>73</v>
      </c>
      <c r="AK49" s="29">
        <v>2</v>
      </c>
      <c r="AL49" s="29">
        <v>91</v>
      </c>
      <c r="AM49" s="29">
        <v>0</v>
      </c>
      <c r="AN49" s="29"/>
      <c r="AO49" s="29" t="s">
        <v>197</v>
      </c>
      <c r="AP49" s="8">
        <v>98</v>
      </c>
      <c r="AQ49" s="8">
        <v>1</v>
      </c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29">
        <f t="shared" si="3"/>
        <v>42</v>
      </c>
      <c r="BE49" s="32">
        <f t="shared" si="4"/>
        <v>77.292380952380952</v>
      </c>
      <c r="BF49" s="65"/>
      <c r="BG49" s="66">
        <f t="shared" si="5"/>
        <v>77.292380952380952</v>
      </c>
      <c r="BH49" s="20">
        <f t="shared" si="1"/>
        <v>0</v>
      </c>
      <c r="BI49" s="5">
        <v>73</v>
      </c>
      <c r="BJ49" s="29">
        <v>95.5</v>
      </c>
      <c r="BK49" s="64">
        <f t="shared" si="2"/>
        <v>84.25</v>
      </c>
    </row>
    <row r="50" spans="1:63" ht="17.25" x14ac:dyDescent="0.2">
      <c r="A50" s="29" t="s">
        <v>294</v>
      </c>
      <c r="B50" s="12">
        <v>2019117514</v>
      </c>
      <c r="C50" s="12" t="s">
        <v>295</v>
      </c>
      <c r="D50" s="12" t="s">
        <v>13</v>
      </c>
      <c r="E50" s="12" t="s">
        <v>200</v>
      </c>
      <c r="F50" s="12">
        <v>89</v>
      </c>
      <c r="G50" s="46">
        <v>4</v>
      </c>
      <c r="H50" s="12">
        <v>78</v>
      </c>
      <c r="I50" s="47">
        <v>3</v>
      </c>
      <c r="J50" s="12">
        <v>86</v>
      </c>
      <c r="K50" s="48">
        <v>0</v>
      </c>
      <c r="L50" s="12">
        <v>68</v>
      </c>
      <c r="M50" s="46">
        <v>4</v>
      </c>
      <c r="N50" s="12">
        <v>80</v>
      </c>
      <c r="O50" s="47">
        <v>3</v>
      </c>
      <c r="P50" s="12">
        <v>84</v>
      </c>
      <c r="Q50" s="47">
        <v>2</v>
      </c>
      <c r="R50" s="12">
        <v>66</v>
      </c>
      <c r="S50" s="46">
        <v>3</v>
      </c>
      <c r="T50" s="12">
        <v>74</v>
      </c>
      <c r="U50" s="44">
        <v>2</v>
      </c>
      <c r="V50" s="44">
        <v>85</v>
      </c>
      <c r="W50" s="44">
        <v>2</v>
      </c>
      <c r="X50" s="44">
        <v>82</v>
      </c>
      <c r="Y50" s="29">
        <v>3</v>
      </c>
      <c r="Z50" s="44">
        <v>62</v>
      </c>
      <c r="AA50" s="29">
        <v>3</v>
      </c>
      <c r="AB50" s="44">
        <v>76</v>
      </c>
      <c r="AC50" s="29">
        <v>2</v>
      </c>
      <c r="AD50" s="44">
        <v>82</v>
      </c>
      <c r="AE50" s="29">
        <v>3</v>
      </c>
      <c r="AF50" s="44">
        <v>81</v>
      </c>
      <c r="AG50" s="29">
        <v>2</v>
      </c>
      <c r="AH50" s="44">
        <v>70</v>
      </c>
      <c r="AI50" s="29">
        <v>3</v>
      </c>
      <c r="AJ50" s="44">
        <v>81</v>
      </c>
      <c r="AK50" s="29">
        <v>2</v>
      </c>
      <c r="AL50" s="44">
        <v>91</v>
      </c>
      <c r="AM50" s="29">
        <v>0</v>
      </c>
      <c r="AN50" s="29"/>
      <c r="AO50" s="29" t="s">
        <v>197</v>
      </c>
      <c r="AP50" s="45" t="s">
        <v>296</v>
      </c>
      <c r="AQ50" s="45" t="s">
        <v>197</v>
      </c>
      <c r="AR50" s="45" t="s">
        <v>297</v>
      </c>
      <c r="AS50" s="45" t="s">
        <v>197</v>
      </c>
      <c r="AT50" s="45" t="s">
        <v>298</v>
      </c>
      <c r="AU50" s="45" t="s">
        <v>197</v>
      </c>
      <c r="AV50" s="45" t="s">
        <v>299</v>
      </c>
      <c r="AW50" s="45" t="s">
        <v>197</v>
      </c>
      <c r="AX50" s="45" t="s">
        <v>300</v>
      </c>
      <c r="AY50" s="45" t="s">
        <v>198</v>
      </c>
      <c r="AZ50" s="45"/>
      <c r="BA50" s="45"/>
      <c r="BB50" s="45"/>
      <c r="BC50" s="45"/>
      <c r="BD50" s="29">
        <f t="shared" si="3"/>
        <v>55</v>
      </c>
      <c r="BE50" s="32">
        <f t="shared" si="4"/>
        <v>76.036363636363632</v>
      </c>
      <c r="BF50" s="65"/>
      <c r="BG50" s="66">
        <f t="shared" si="5"/>
        <v>76.036363636363632</v>
      </c>
      <c r="BH50" s="20">
        <f t="shared" si="1"/>
        <v>0</v>
      </c>
      <c r="BI50" s="12">
        <v>83</v>
      </c>
      <c r="BJ50" s="44">
        <v>74.400000000000006</v>
      </c>
      <c r="BK50" s="64">
        <f t="shared" si="2"/>
        <v>78.7</v>
      </c>
    </row>
    <row r="51" spans="1:63" ht="17.25" x14ac:dyDescent="0.2">
      <c r="A51" s="29" t="s">
        <v>301</v>
      </c>
      <c r="B51" s="20">
        <v>2019117524</v>
      </c>
      <c r="C51" s="20" t="s">
        <v>302</v>
      </c>
      <c r="D51" s="20" t="s">
        <v>12</v>
      </c>
      <c r="E51" s="20" t="s">
        <v>194</v>
      </c>
      <c r="F51" s="20">
        <v>69</v>
      </c>
      <c r="G51" s="49" t="s">
        <v>195</v>
      </c>
      <c r="H51" s="20">
        <v>81</v>
      </c>
      <c r="I51" s="51">
        <v>3</v>
      </c>
      <c r="J51" s="20">
        <v>88</v>
      </c>
      <c r="K51" s="50" t="s">
        <v>196</v>
      </c>
      <c r="L51" s="20">
        <v>73</v>
      </c>
      <c r="M51" s="49" t="s">
        <v>195</v>
      </c>
      <c r="N51" s="20">
        <v>67</v>
      </c>
      <c r="O51" s="49" t="s">
        <v>197</v>
      </c>
      <c r="P51" s="20">
        <v>72</v>
      </c>
      <c r="Q51" s="49" t="s">
        <v>198</v>
      </c>
      <c r="R51" s="20">
        <v>76</v>
      </c>
      <c r="S51" s="49" t="s">
        <v>197</v>
      </c>
      <c r="T51" s="20">
        <v>75</v>
      </c>
      <c r="U51" s="29" t="s">
        <v>198</v>
      </c>
      <c r="V51" s="29">
        <v>88</v>
      </c>
      <c r="W51" s="44">
        <v>2</v>
      </c>
      <c r="X51" s="29">
        <v>79.239999999999995</v>
      </c>
      <c r="Y51" s="29">
        <v>3</v>
      </c>
      <c r="Z51" s="29">
        <v>85</v>
      </c>
      <c r="AA51" s="29">
        <v>3</v>
      </c>
      <c r="AB51" s="29">
        <v>82</v>
      </c>
      <c r="AC51" s="29">
        <v>2</v>
      </c>
      <c r="AD51" s="29">
        <v>85</v>
      </c>
      <c r="AE51" s="29">
        <v>3</v>
      </c>
      <c r="AF51" s="29">
        <v>82</v>
      </c>
      <c r="AG51" s="29">
        <v>2</v>
      </c>
      <c r="AH51" s="29">
        <v>67</v>
      </c>
      <c r="AI51" s="29">
        <v>3</v>
      </c>
      <c r="AJ51" s="29">
        <v>88</v>
      </c>
      <c r="AK51" s="29">
        <v>2</v>
      </c>
      <c r="AL51" s="29">
        <v>91</v>
      </c>
      <c r="AM51" s="29">
        <v>0</v>
      </c>
      <c r="AN51" s="29"/>
      <c r="AO51" s="29" t="s">
        <v>197</v>
      </c>
      <c r="AP51" s="25"/>
      <c r="AQ51" s="25"/>
      <c r="AR51" s="25"/>
      <c r="AS51" s="45"/>
      <c r="AT51" s="25"/>
      <c r="AU51" s="45"/>
      <c r="AV51" s="45"/>
      <c r="AW51" s="45"/>
      <c r="AX51" s="45"/>
      <c r="AY51" s="45"/>
      <c r="AZ51" s="45"/>
      <c r="BA51" s="45"/>
      <c r="BB51" s="45"/>
      <c r="BC51" s="45"/>
      <c r="BD51" s="29">
        <f t="shared" si="3"/>
        <v>41</v>
      </c>
      <c r="BE51" s="32">
        <f t="shared" si="4"/>
        <v>77.139512195121952</v>
      </c>
      <c r="BF51" s="65"/>
      <c r="BG51" s="66">
        <f t="shared" si="5"/>
        <v>77.139512195121952</v>
      </c>
      <c r="BH51" s="20">
        <f t="shared" si="1"/>
        <v>0</v>
      </c>
      <c r="BI51" s="20">
        <v>96</v>
      </c>
      <c r="BJ51" s="29">
        <v>96.5</v>
      </c>
      <c r="BK51" s="64">
        <f t="shared" si="2"/>
        <v>96.25</v>
      </c>
    </row>
    <row r="52" spans="1:63" ht="17.25" x14ac:dyDescent="0.2">
      <c r="A52" s="29" t="s">
        <v>303</v>
      </c>
      <c r="B52" s="20">
        <v>2019117470</v>
      </c>
      <c r="C52" s="20" t="s">
        <v>304</v>
      </c>
      <c r="D52" s="20" t="s">
        <v>13</v>
      </c>
      <c r="E52" s="20" t="s">
        <v>208</v>
      </c>
      <c r="F52" s="20">
        <v>73</v>
      </c>
      <c r="G52" s="49" t="s">
        <v>195</v>
      </c>
      <c r="H52" s="20">
        <v>79</v>
      </c>
      <c r="I52" s="51">
        <v>3</v>
      </c>
      <c r="J52" s="20">
        <v>85</v>
      </c>
      <c r="K52" s="52" t="s">
        <v>196</v>
      </c>
      <c r="L52" s="20">
        <v>69</v>
      </c>
      <c r="M52" s="49" t="s">
        <v>195</v>
      </c>
      <c r="N52" s="20">
        <v>60</v>
      </c>
      <c r="O52" s="49" t="s">
        <v>197</v>
      </c>
      <c r="P52" s="20">
        <v>70</v>
      </c>
      <c r="Q52" s="49" t="s">
        <v>198</v>
      </c>
      <c r="R52" s="20">
        <v>66</v>
      </c>
      <c r="S52" s="53" t="s">
        <v>197</v>
      </c>
      <c r="T52" s="20">
        <v>78</v>
      </c>
      <c r="U52" s="29" t="s">
        <v>198</v>
      </c>
      <c r="V52" s="29">
        <v>81</v>
      </c>
      <c r="W52" s="44">
        <v>2</v>
      </c>
      <c r="X52" s="29">
        <v>76</v>
      </c>
      <c r="Y52" s="29">
        <v>3</v>
      </c>
      <c r="Z52" s="29">
        <v>93</v>
      </c>
      <c r="AA52" s="29">
        <v>3</v>
      </c>
      <c r="AB52" s="29">
        <v>73</v>
      </c>
      <c r="AC52" s="29">
        <v>2</v>
      </c>
      <c r="AD52" s="29">
        <v>81</v>
      </c>
      <c r="AE52" s="29">
        <v>3</v>
      </c>
      <c r="AF52" s="29">
        <v>85</v>
      </c>
      <c r="AG52" s="29">
        <v>2</v>
      </c>
      <c r="AH52" s="29">
        <v>75</v>
      </c>
      <c r="AI52" s="29">
        <v>3</v>
      </c>
      <c r="AJ52" s="29">
        <v>82</v>
      </c>
      <c r="AK52" s="29">
        <v>2</v>
      </c>
      <c r="AL52" s="29">
        <v>91</v>
      </c>
      <c r="AM52" s="29">
        <v>0</v>
      </c>
      <c r="AN52" s="29"/>
      <c r="AO52" s="29" t="s">
        <v>197</v>
      </c>
      <c r="AP52" s="8">
        <v>99</v>
      </c>
      <c r="AQ52" s="8">
        <v>1</v>
      </c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9">
        <f t="shared" si="3"/>
        <v>42</v>
      </c>
      <c r="BE52" s="32">
        <f t="shared" si="4"/>
        <v>76.071428571428569</v>
      </c>
      <c r="BF52" s="65"/>
      <c r="BG52" s="66">
        <f t="shared" si="5"/>
        <v>76.071428571428569</v>
      </c>
      <c r="BH52" s="20">
        <f t="shared" si="1"/>
        <v>0</v>
      </c>
      <c r="BI52" s="20">
        <v>89</v>
      </c>
      <c r="BJ52" s="29">
        <v>92.4</v>
      </c>
      <c r="BK52" s="64">
        <f t="shared" si="2"/>
        <v>90.7</v>
      </c>
    </row>
    <row r="53" spans="1:63" ht="17.25" x14ac:dyDescent="0.2">
      <c r="A53" s="29" t="s">
        <v>305</v>
      </c>
      <c r="B53" s="20">
        <v>2019117489</v>
      </c>
      <c r="C53" s="20" t="s">
        <v>306</v>
      </c>
      <c r="D53" s="20" t="s">
        <v>13</v>
      </c>
      <c r="E53" s="20" t="s">
        <v>208</v>
      </c>
      <c r="F53" s="20">
        <v>76</v>
      </c>
      <c r="G53" s="49" t="s">
        <v>195</v>
      </c>
      <c r="H53" s="20">
        <v>72</v>
      </c>
      <c r="I53" s="51">
        <v>3</v>
      </c>
      <c r="J53" s="20">
        <v>90</v>
      </c>
      <c r="K53" s="50" t="s">
        <v>196</v>
      </c>
      <c r="L53" s="20">
        <v>74</v>
      </c>
      <c r="M53" s="49" t="s">
        <v>195</v>
      </c>
      <c r="N53" s="20">
        <v>83</v>
      </c>
      <c r="O53" s="49" t="s">
        <v>197</v>
      </c>
      <c r="P53" s="20">
        <v>74</v>
      </c>
      <c r="Q53" s="49" t="s">
        <v>198</v>
      </c>
      <c r="R53" s="20">
        <v>62</v>
      </c>
      <c r="S53" s="49" t="s">
        <v>197</v>
      </c>
      <c r="T53" s="20">
        <v>73</v>
      </c>
      <c r="U53" s="29" t="s">
        <v>198</v>
      </c>
      <c r="V53" s="29">
        <v>80</v>
      </c>
      <c r="W53" s="44">
        <v>2</v>
      </c>
      <c r="X53" s="29">
        <v>84</v>
      </c>
      <c r="Y53" s="29">
        <v>3</v>
      </c>
      <c r="Z53" s="29">
        <v>76</v>
      </c>
      <c r="AA53" s="29">
        <v>3</v>
      </c>
      <c r="AB53" s="29">
        <v>64</v>
      </c>
      <c r="AC53" s="29">
        <v>2</v>
      </c>
      <c r="AD53" s="29">
        <v>87</v>
      </c>
      <c r="AE53" s="29">
        <v>3</v>
      </c>
      <c r="AF53" s="29">
        <v>77</v>
      </c>
      <c r="AG53" s="29">
        <v>2</v>
      </c>
      <c r="AH53" s="29">
        <v>80</v>
      </c>
      <c r="AI53" s="29">
        <v>3</v>
      </c>
      <c r="AJ53" s="29">
        <v>75</v>
      </c>
      <c r="AK53" s="29">
        <v>2</v>
      </c>
      <c r="AL53" s="29">
        <v>91</v>
      </c>
      <c r="AM53" s="29">
        <v>0</v>
      </c>
      <c r="AN53" s="29"/>
      <c r="AO53" s="29" t="s">
        <v>197</v>
      </c>
      <c r="AP53" s="25"/>
      <c r="AQ53" s="25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9">
        <f t="shared" si="3"/>
        <v>41</v>
      </c>
      <c r="BE53" s="32">
        <f t="shared" si="4"/>
        <v>76.048780487804876</v>
      </c>
      <c r="BF53" s="65"/>
      <c r="BG53" s="66">
        <f t="shared" si="5"/>
        <v>76.048780487804876</v>
      </c>
      <c r="BH53" s="20">
        <f t="shared" si="1"/>
        <v>0</v>
      </c>
      <c r="BI53" s="20">
        <v>77</v>
      </c>
      <c r="BJ53" s="29">
        <v>63</v>
      </c>
      <c r="BK53" s="64">
        <f t="shared" si="2"/>
        <v>70</v>
      </c>
    </row>
    <row r="54" spans="1:63" ht="17.25" x14ac:dyDescent="0.2">
      <c r="A54" s="29" t="s">
        <v>307</v>
      </c>
      <c r="B54" s="20">
        <v>2019117523</v>
      </c>
      <c r="C54" s="20" t="s">
        <v>308</v>
      </c>
      <c r="D54" s="20" t="s">
        <v>13</v>
      </c>
      <c r="E54" s="20" t="s">
        <v>194</v>
      </c>
      <c r="F54" s="20">
        <v>81</v>
      </c>
      <c r="G54" s="49" t="s">
        <v>195</v>
      </c>
      <c r="H54" s="20">
        <v>76</v>
      </c>
      <c r="I54" s="51">
        <v>3</v>
      </c>
      <c r="J54" s="20">
        <v>85</v>
      </c>
      <c r="K54" s="50" t="s">
        <v>196</v>
      </c>
      <c r="L54" s="20">
        <v>85</v>
      </c>
      <c r="M54" s="49" t="s">
        <v>195</v>
      </c>
      <c r="N54" s="20">
        <v>67</v>
      </c>
      <c r="O54" s="49" t="s">
        <v>197</v>
      </c>
      <c r="P54" s="20">
        <v>70</v>
      </c>
      <c r="Q54" s="49" t="s">
        <v>198</v>
      </c>
      <c r="R54" s="20">
        <v>69</v>
      </c>
      <c r="S54" s="49" t="s">
        <v>197</v>
      </c>
      <c r="T54" s="20">
        <v>65</v>
      </c>
      <c r="U54" s="29" t="s">
        <v>198</v>
      </c>
      <c r="V54" s="29">
        <v>74</v>
      </c>
      <c r="W54" s="44">
        <v>2</v>
      </c>
      <c r="X54" s="29">
        <v>78.28</v>
      </c>
      <c r="Y54" s="29">
        <v>3</v>
      </c>
      <c r="Z54" s="29">
        <v>86</v>
      </c>
      <c r="AA54" s="29">
        <v>3</v>
      </c>
      <c r="AB54" s="29">
        <v>77</v>
      </c>
      <c r="AC54" s="29">
        <v>2</v>
      </c>
      <c r="AD54" s="29">
        <v>82</v>
      </c>
      <c r="AE54" s="29">
        <v>3</v>
      </c>
      <c r="AF54" s="29">
        <v>75</v>
      </c>
      <c r="AG54" s="29">
        <v>2</v>
      </c>
      <c r="AH54" s="29">
        <v>70</v>
      </c>
      <c r="AI54" s="29">
        <v>3</v>
      </c>
      <c r="AJ54" s="29">
        <v>70</v>
      </c>
      <c r="AK54" s="29">
        <v>2</v>
      </c>
      <c r="AL54" s="29">
        <v>91</v>
      </c>
      <c r="AM54" s="29">
        <v>0</v>
      </c>
      <c r="AN54" s="29"/>
      <c r="AO54" s="29" t="s">
        <v>197</v>
      </c>
      <c r="AP54" s="25"/>
      <c r="AQ54" s="25"/>
      <c r="AR54" s="25"/>
      <c r="AS54" s="45"/>
      <c r="AT54" s="25"/>
      <c r="AU54" s="45"/>
      <c r="AV54" s="45"/>
      <c r="AW54" s="45"/>
      <c r="AX54" s="45"/>
      <c r="AY54" s="45"/>
      <c r="AZ54" s="45"/>
      <c r="BA54" s="45"/>
      <c r="BB54" s="45"/>
      <c r="BC54" s="45"/>
      <c r="BD54" s="29">
        <f t="shared" si="3"/>
        <v>41</v>
      </c>
      <c r="BE54" s="32">
        <f t="shared" si="4"/>
        <v>75.874146341463415</v>
      </c>
      <c r="BF54" s="65"/>
      <c r="BG54" s="66">
        <f t="shared" si="5"/>
        <v>75.874146341463415</v>
      </c>
      <c r="BH54" s="20">
        <f t="shared" si="1"/>
        <v>0</v>
      </c>
      <c r="BI54" s="20">
        <v>71</v>
      </c>
      <c r="BJ54" s="29">
        <v>92.5</v>
      </c>
      <c r="BK54" s="64">
        <f t="shared" si="2"/>
        <v>81.75</v>
      </c>
    </row>
    <row r="55" spans="1:63" ht="17.25" x14ac:dyDescent="0.2">
      <c r="A55" s="29" t="s">
        <v>309</v>
      </c>
      <c r="B55" s="20">
        <v>2019117460</v>
      </c>
      <c r="C55" s="20" t="s">
        <v>310</v>
      </c>
      <c r="D55" s="20" t="s">
        <v>13</v>
      </c>
      <c r="E55" s="20" t="s">
        <v>208</v>
      </c>
      <c r="F55" s="20">
        <v>76</v>
      </c>
      <c r="G55" s="49" t="s">
        <v>195</v>
      </c>
      <c r="H55" s="20">
        <v>74</v>
      </c>
      <c r="I55" s="51">
        <v>3</v>
      </c>
      <c r="J55" s="20">
        <v>88</v>
      </c>
      <c r="K55" s="50" t="s">
        <v>196</v>
      </c>
      <c r="L55" s="20">
        <v>80</v>
      </c>
      <c r="M55" s="49" t="s">
        <v>195</v>
      </c>
      <c r="N55" s="20">
        <v>74</v>
      </c>
      <c r="O55" s="49" t="s">
        <v>197</v>
      </c>
      <c r="P55" s="20">
        <v>86</v>
      </c>
      <c r="Q55" s="49" t="s">
        <v>198</v>
      </c>
      <c r="R55" s="20">
        <v>60</v>
      </c>
      <c r="S55" s="49" t="s">
        <v>197</v>
      </c>
      <c r="T55" s="20">
        <v>87</v>
      </c>
      <c r="U55" s="29" t="s">
        <v>198</v>
      </c>
      <c r="V55" s="29">
        <v>80</v>
      </c>
      <c r="W55" s="44">
        <v>2</v>
      </c>
      <c r="X55" s="29">
        <v>77</v>
      </c>
      <c r="Y55" s="29">
        <v>3</v>
      </c>
      <c r="Z55" s="29">
        <v>74</v>
      </c>
      <c r="AA55" s="29">
        <v>3</v>
      </c>
      <c r="AB55" s="29">
        <v>69</v>
      </c>
      <c r="AC55" s="29">
        <v>2</v>
      </c>
      <c r="AD55" s="29">
        <v>80</v>
      </c>
      <c r="AE55" s="29">
        <v>3</v>
      </c>
      <c r="AF55" s="29">
        <v>79</v>
      </c>
      <c r="AG55" s="29">
        <v>2</v>
      </c>
      <c r="AH55" s="29">
        <v>71</v>
      </c>
      <c r="AI55" s="29">
        <v>3</v>
      </c>
      <c r="AJ55" s="29">
        <v>74</v>
      </c>
      <c r="AK55" s="29">
        <v>2</v>
      </c>
      <c r="AL55" s="29">
        <v>93</v>
      </c>
      <c r="AM55" s="29">
        <v>0</v>
      </c>
      <c r="AN55" s="29"/>
      <c r="AO55" s="29" t="s">
        <v>197</v>
      </c>
      <c r="AP55" s="45"/>
      <c r="AQ55" s="45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9">
        <f t="shared" si="3"/>
        <v>41</v>
      </c>
      <c r="BE55" s="32">
        <f t="shared" si="4"/>
        <v>75.707317073170728</v>
      </c>
      <c r="BF55" s="65"/>
      <c r="BG55" s="66">
        <f t="shared" si="5"/>
        <v>75.707317073170728</v>
      </c>
      <c r="BH55" s="20">
        <f t="shared" si="1"/>
        <v>0</v>
      </c>
      <c r="BI55" s="20">
        <v>88</v>
      </c>
      <c r="BJ55" s="29">
        <v>86</v>
      </c>
      <c r="BK55" s="64">
        <f t="shared" si="2"/>
        <v>87</v>
      </c>
    </row>
    <row r="56" spans="1:63" ht="17.25" x14ac:dyDescent="0.2">
      <c r="A56" s="29" t="s">
        <v>311</v>
      </c>
      <c r="B56" s="5">
        <v>2019117558</v>
      </c>
      <c r="C56" s="5" t="s">
        <v>312</v>
      </c>
      <c r="D56" s="5" t="s">
        <v>13</v>
      </c>
      <c r="E56" s="5" t="s">
        <v>229</v>
      </c>
      <c r="F56" s="5">
        <v>71</v>
      </c>
      <c r="G56" s="49" t="s">
        <v>195</v>
      </c>
      <c r="H56" s="5">
        <v>74</v>
      </c>
      <c r="I56" s="49" t="s">
        <v>197</v>
      </c>
      <c r="J56" s="5">
        <v>89</v>
      </c>
      <c r="K56" s="52" t="s">
        <v>196</v>
      </c>
      <c r="L56" s="5">
        <v>63</v>
      </c>
      <c r="M56" s="49" t="s">
        <v>195</v>
      </c>
      <c r="N56" s="5">
        <v>84</v>
      </c>
      <c r="O56" s="49" t="s">
        <v>197</v>
      </c>
      <c r="P56" s="5">
        <v>74</v>
      </c>
      <c r="Q56" s="49" t="s">
        <v>198</v>
      </c>
      <c r="R56" s="5">
        <v>60</v>
      </c>
      <c r="S56" s="53" t="s">
        <v>197</v>
      </c>
      <c r="T56" s="5">
        <v>79</v>
      </c>
      <c r="U56" s="29" t="s">
        <v>198</v>
      </c>
      <c r="V56" s="29">
        <v>79</v>
      </c>
      <c r="W56" s="44">
        <v>2</v>
      </c>
      <c r="X56" s="29">
        <v>72.88</v>
      </c>
      <c r="Y56" s="29">
        <v>3</v>
      </c>
      <c r="Z56" s="29">
        <v>83</v>
      </c>
      <c r="AA56" s="29">
        <v>3</v>
      </c>
      <c r="AB56" s="29">
        <v>79</v>
      </c>
      <c r="AC56" s="29">
        <v>2</v>
      </c>
      <c r="AD56" s="29">
        <v>88</v>
      </c>
      <c r="AE56" s="29">
        <v>3</v>
      </c>
      <c r="AF56" s="29">
        <v>81</v>
      </c>
      <c r="AG56" s="29">
        <v>2</v>
      </c>
      <c r="AH56" s="29">
        <v>81</v>
      </c>
      <c r="AI56" s="29">
        <v>3</v>
      </c>
      <c r="AJ56" s="29">
        <v>74</v>
      </c>
      <c r="AK56" s="29">
        <v>2</v>
      </c>
      <c r="AL56" s="29">
        <v>91</v>
      </c>
      <c r="AM56" s="29">
        <v>0</v>
      </c>
      <c r="AN56" s="29"/>
      <c r="AO56" s="29" t="s">
        <v>197</v>
      </c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29">
        <f t="shared" si="3"/>
        <v>41</v>
      </c>
      <c r="BE56" s="32">
        <f t="shared" si="4"/>
        <v>75.527804878048784</v>
      </c>
      <c r="BF56" s="65"/>
      <c r="BG56" s="66">
        <f t="shared" si="5"/>
        <v>75.527804878048784</v>
      </c>
      <c r="BH56" s="20">
        <f t="shared" si="1"/>
        <v>0</v>
      </c>
      <c r="BI56" s="5">
        <v>79</v>
      </c>
      <c r="BJ56" s="29">
        <v>76.400000000000006</v>
      </c>
      <c r="BK56" s="64">
        <f t="shared" si="2"/>
        <v>77.7</v>
      </c>
    </row>
    <row r="57" spans="1:63" ht="17.25" x14ac:dyDescent="0.2">
      <c r="A57" s="29" t="s">
        <v>313</v>
      </c>
      <c r="B57" s="20">
        <v>2019117538</v>
      </c>
      <c r="C57" s="20" t="s">
        <v>314</v>
      </c>
      <c r="D57" s="20" t="s">
        <v>13</v>
      </c>
      <c r="E57" s="20" t="s">
        <v>194</v>
      </c>
      <c r="F57" s="20">
        <v>80</v>
      </c>
      <c r="G57" s="49" t="s">
        <v>195</v>
      </c>
      <c r="H57" s="20">
        <v>79</v>
      </c>
      <c r="I57" s="51">
        <v>3</v>
      </c>
      <c r="J57" s="20">
        <v>90</v>
      </c>
      <c r="K57" s="50" t="s">
        <v>196</v>
      </c>
      <c r="L57" s="20">
        <v>73</v>
      </c>
      <c r="M57" s="49" t="s">
        <v>195</v>
      </c>
      <c r="N57" s="20">
        <v>83</v>
      </c>
      <c r="O57" s="49" t="s">
        <v>197</v>
      </c>
      <c r="P57" s="20">
        <v>87</v>
      </c>
      <c r="Q57" s="49" t="s">
        <v>198</v>
      </c>
      <c r="R57" s="20">
        <v>77</v>
      </c>
      <c r="S57" s="49" t="s">
        <v>197</v>
      </c>
      <c r="T57" s="20">
        <v>76</v>
      </c>
      <c r="U57" s="29" t="s">
        <v>198</v>
      </c>
      <c r="V57" s="29">
        <v>64</v>
      </c>
      <c r="W57" s="44">
        <v>2</v>
      </c>
      <c r="X57" s="29">
        <v>69.63</v>
      </c>
      <c r="Y57" s="29">
        <v>3</v>
      </c>
      <c r="Z57" s="29">
        <v>69</v>
      </c>
      <c r="AA57" s="29">
        <v>3</v>
      </c>
      <c r="AB57" s="29">
        <v>80</v>
      </c>
      <c r="AC57" s="29">
        <v>2</v>
      </c>
      <c r="AD57" s="29">
        <v>67</v>
      </c>
      <c r="AE57" s="29">
        <v>3</v>
      </c>
      <c r="AF57" s="29">
        <v>78</v>
      </c>
      <c r="AG57" s="29">
        <v>2</v>
      </c>
      <c r="AH57" s="29">
        <v>72</v>
      </c>
      <c r="AI57" s="29">
        <v>3</v>
      </c>
      <c r="AJ57" s="29">
        <v>79</v>
      </c>
      <c r="AK57" s="29">
        <v>2</v>
      </c>
      <c r="AL57" s="29">
        <v>93</v>
      </c>
      <c r="AM57" s="29">
        <v>0</v>
      </c>
      <c r="AN57" s="29"/>
      <c r="AO57" s="29" t="s">
        <v>197</v>
      </c>
      <c r="AP57" s="25"/>
      <c r="AQ57" s="25"/>
      <c r="AR57" s="25"/>
      <c r="AS57" s="8"/>
      <c r="AT57" s="25"/>
      <c r="AU57" s="8"/>
      <c r="AV57" s="8"/>
      <c r="AW57" s="8"/>
      <c r="AX57" s="8"/>
      <c r="AY57" s="8"/>
      <c r="AZ57" s="8"/>
      <c r="BA57" s="8"/>
      <c r="BB57" s="8"/>
      <c r="BC57" s="8"/>
      <c r="BD57" s="29">
        <f t="shared" si="3"/>
        <v>41</v>
      </c>
      <c r="BE57" s="32">
        <f t="shared" si="4"/>
        <v>75.363170731707314</v>
      </c>
      <c r="BF57" s="65"/>
      <c r="BG57" s="66">
        <f t="shared" si="5"/>
        <v>75.363170731707314</v>
      </c>
      <c r="BH57" s="20">
        <f t="shared" si="1"/>
        <v>0</v>
      </c>
      <c r="BI57" s="20">
        <v>79</v>
      </c>
      <c r="BJ57" s="29">
        <v>95.2</v>
      </c>
      <c r="BK57" s="64">
        <f t="shared" si="2"/>
        <v>87.1</v>
      </c>
    </row>
    <row r="58" spans="1:63" ht="17.25" x14ac:dyDescent="0.2">
      <c r="A58" s="29" t="s">
        <v>315</v>
      </c>
      <c r="B58" s="5">
        <v>2019117553</v>
      </c>
      <c r="C58" s="5" t="s">
        <v>316</v>
      </c>
      <c r="D58" s="5" t="s">
        <v>13</v>
      </c>
      <c r="E58" s="5" t="s">
        <v>229</v>
      </c>
      <c r="F58" s="5">
        <v>71</v>
      </c>
      <c r="G58" s="49" t="s">
        <v>195</v>
      </c>
      <c r="H58" s="5">
        <v>81</v>
      </c>
      <c r="I58" s="49" t="s">
        <v>197</v>
      </c>
      <c r="J58" s="5">
        <v>86</v>
      </c>
      <c r="K58" s="50" t="s">
        <v>196</v>
      </c>
      <c r="L58" s="5">
        <v>68</v>
      </c>
      <c r="M58" s="49" t="s">
        <v>195</v>
      </c>
      <c r="N58" s="5">
        <v>78</v>
      </c>
      <c r="O58" s="49" t="s">
        <v>197</v>
      </c>
      <c r="P58" s="5">
        <v>64</v>
      </c>
      <c r="Q58" s="49" t="s">
        <v>198</v>
      </c>
      <c r="R58" s="5">
        <v>63</v>
      </c>
      <c r="S58" s="49" t="s">
        <v>197</v>
      </c>
      <c r="T58" s="5">
        <v>73</v>
      </c>
      <c r="U58" s="29" t="s">
        <v>198</v>
      </c>
      <c r="V58" s="29">
        <v>83</v>
      </c>
      <c r="W58" s="44">
        <v>2</v>
      </c>
      <c r="X58" s="29">
        <v>73.209999999999994</v>
      </c>
      <c r="Y58" s="29">
        <v>3</v>
      </c>
      <c r="Z58" s="29">
        <v>78</v>
      </c>
      <c r="AA58" s="29">
        <v>3</v>
      </c>
      <c r="AB58" s="29">
        <v>83</v>
      </c>
      <c r="AC58" s="29">
        <v>2</v>
      </c>
      <c r="AD58" s="29">
        <v>78</v>
      </c>
      <c r="AE58" s="29">
        <v>3</v>
      </c>
      <c r="AF58" s="29">
        <v>84</v>
      </c>
      <c r="AG58" s="29">
        <v>2</v>
      </c>
      <c r="AH58" s="29">
        <v>78</v>
      </c>
      <c r="AI58" s="29">
        <v>3</v>
      </c>
      <c r="AJ58" s="29">
        <v>86</v>
      </c>
      <c r="AK58" s="29">
        <v>2</v>
      </c>
      <c r="AL58" s="29">
        <v>93</v>
      </c>
      <c r="AM58" s="29">
        <v>0</v>
      </c>
      <c r="AN58" s="29"/>
      <c r="AO58" s="29" t="s">
        <v>197</v>
      </c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29">
        <f t="shared" si="3"/>
        <v>41</v>
      </c>
      <c r="BE58" s="32">
        <f t="shared" si="4"/>
        <v>75.356829268292685</v>
      </c>
      <c r="BF58" s="65"/>
      <c r="BG58" s="66">
        <f t="shared" si="5"/>
        <v>75.356829268292685</v>
      </c>
      <c r="BH58" s="20">
        <f t="shared" si="1"/>
        <v>0</v>
      </c>
      <c r="BI58" s="5">
        <v>84</v>
      </c>
      <c r="BJ58" s="29">
        <v>91.8</v>
      </c>
      <c r="BK58" s="64">
        <f t="shared" si="2"/>
        <v>87.9</v>
      </c>
    </row>
    <row r="59" spans="1:63" ht="17.25" x14ac:dyDescent="0.2">
      <c r="A59" s="29" t="s">
        <v>317</v>
      </c>
      <c r="B59" s="5">
        <v>2019117581</v>
      </c>
      <c r="C59" s="5" t="s">
        <v>318</v>
      </c>
      <c r="D59" s="5" t="s">
        <v>13</v>
      </c>
      <c r="E59" s="5" t="s">
        <v>229</v>
      </c>
      <c r="F59" s="4">
        <v>59</v>
      </c>
      <c r="G59" s="49" t="s">
        <v>195</v>
      </c>
      <c r="H59" s="5">
        <v>86</v>
      </c>
      <c r="I59" s="49" t="s">
        <v>197</v>
      </c>
      <c r="J59" s="5">
        <v>88</v>
      </c>
      <c r="K59" s="50" t="s">
        <v>196</v>
      </c>
      <c r="L59" s="5">
        <v>81</v>
      </c>
      <c r="M59" s="49" t="s">
        <v>195</v>
      </c>
      <c r="N59" s="5">
        <v>81</v>
      </c>
      <c r="O59" s="49" t="s">
        <v>197</v>
      </c>
      <c r="P59" s="5">
        <v>71</v>
      </c>
      <c r="Q59" s="49" t="s">
        <v>198</v>
      </c>
      <c r="R59" s="5">
        <v>62</v>
      </c>
      <c r="S59" s="49" t="s">
        <v>197</v>
      </c>
      <c r="T59" s="5">
        <v>70</v>
      </c>
      <c r="U59" s="29" t="s">
        <v>198</v>
      </c>
      <c r="V59" s="29">
        <v>77</v>
      </c>
      <c r="W59" s="44">
        <v>2</v>
      </c>
      <c r="X59" s="29">
        <v>65.73</v>
      </c>
      <c r="Y59" s="29">
        <v>3</v>
      </c>
      <c r="Z59" s="29">
        <v>74</v>
      </c>
      <c r="AA59" s="29">
        <v>3</v>
      </c>
      <c r="AB59" s="29">
        <v>80</v>
      </c>
      <c r="AC59" s="29">
        <v>2</v>
      </c>
      <c r="AD59" s="29">
        <v>83</v>
      </c>
      <c r="AE59" s="29">
        <v>3</v>
      </c>
      <c r="AF59" s="29">
        <v>79</v>
      </c>
      <c r="AG59" s="29">
        <v>2</v>
      </c>
      <c r="AH59" s="29">
        <v>78</v>
      </c>
      <c r="AI59" s="29">
        <v>3</v>
      </c>
      <c r="AJ59" s="29">
        <v>90</v>
      </c>
      <c r="AK59" s="29">
        <v>2</v>
      </c>
      <c r="AL59" s="29">
        <v>91</v>
      </c>
      <c r="AM59" s="29">
        <v>0</v>
      </c>
      <c r="AN59" s="29"/>
      <c r="AO59" s="29" t="s">
        <v>197</v>
      </c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29">
        <f t="shared" si="3"/>
        <v>41</v>
      </c>
      <c r="BE59" s="32">
        <f t="shared" si="4"/>
        <v>75.199756097560979</v>
      </c>
      <c r="BF59" s="65"/>
      <c r="BG59" s="66">
        <f t="shared" si="5"/>
        <v>75.199756097560979</v>
      </c>
      <c r="BH59" s="20">
        <f t="shared" si="1"/>
        <v>1</v>
      </c>
      <c r="BI59" s="5">
        <v>73</v>
      </c>
      <c r="BJ59" s="29">
        <v>95.3</v>
      </c>
      <c r="BK59" s="64">
        <f t="shared" si="2"/>
        <v>84.15</v>
      </c>
    </row>
    <row r="60" spans="1:63" ht="17.25" x14ac:dyDescent="0.2">
      <c r="A60" s="29" t="s">
        <v>319</v>
      </c>
      <c r="B60" s="20">
        <v>2019117481</v>
      </c>
      <c r="C60" s="20" t="s">
        <v>320</v>
      </c>
      <c r="D60" s="20" t="s">
        <v>13</v>
      </c>
      <c r="E60" s="20" t="s">
        <v>208</v>
      </c>
      <c r="F60" s="20">
        <v>79</v>
      </c>
      <c r="G60" s="49" t="s">
        <v>195</v>
      </c>
      <c r="H60" s="20">
        <v>75</v>
      </c>
      <c r="I60" s="51">
        <v>3</v>
      </c>
      <c r="J60" s="20">
        <v>87</v>
      </c>
      <c r="K60" s="50" t="s">
        <v>196</v>
      </c>
      <c r="L60" s="20">
        <v>71</v>
      </c>
      <c r="M60" s="49" t="s">
        <v>195</v>
      </c>
      <c r="N60" s="20">
        <v>78</v>
      </c>
      <c r="O60" s="49" t="s">
        <v>197</v>
      </c>
      <c r="P60" s="20">
        <v>86</v>
      </c>
      <c r="Q60" s="49" t="s">
        <v>198</v>
      </c>
      <c r="R60" s="20">
        <v>63</v>
      </c>
      <c r="S60" s="49" t="s">
        <v>197</v>
      </c>
      <c r="T60" s="20">
        <v>70</v>
      </c>
      <c r="U60" s="29" t="s">
        <v>198</v>
      </c>
      <c r="V60" s="29">
        <v>71</v>
      </c>
      <c r="W60" s="44">
        <v>2</v>
      </c>
      <c r="X60" s="29">
        <v>73</v>
      </c>
      <c r="Y60" s="29">
        <v>3</v>
      </c>
      <c r="Z60" s="29">
        <v>76</v>
      </c>
      <c r="AA60" s="29">
        <v>3</v>
      </c>
      <c r="AB60" s="29">
        <v>65</v>
      </c>
      <c r="AC60" s="29">
        <v>2</v>
      </c>
      <c r="AD60" s="29">
        <v>83</v>
      </c>
      <c r="AE60" s="29">
        <v>3</v>
      </c>
      <c r="AF60" s="29">
        <v>84</v>
      </c>
      <c r="AG60" s="29">
        <v>2</v>
      </c>
      <c r="AH60" s="29">
        <v>76</v>
      </c>
      <c r="AI60" s="29">
        <v>3</v>
      </c>
      <c r="AJ60" s="29">
        <v>78</v>
      </c>
      <c r="AK60" s="29">
        <v>2</v>
      </c>
      <c r="AL60" s="29">
        <v>91</v>
      </c>
      <c r="AM60" s="29">
        <v>0</v>
      </c>
      <c r="AN60" s="29"/>
      <c r="AO60" s="29" t="s">
        <v>197</v>
      </c>
      <c r="AP60" s="8"/>
      <c r="AQ60" s="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9">
        <f t="shared" si="3"/>
        <v>41</v>
      </c>
      <c r="BE60" s="32">
        <f t="shared" si="4"/>
        <v>75.121951219512198</v>
      </c>
      <c r="BF60" s="65"/>
      <c r="BG60" s="66">
        <f t="shared" si="5"/>
        <v>75.121951219512198</v>
      </c>
      <c r="BH60" s="20">
        <f t="shared" si="1"/>
        <v>0</v>
      </c>
      <c r="BI60" s="20">
        <v>74</v>
      </c>
      <c r="BJ60" s="29">
        <v>63</v>
      </c>
      <c r="BK60" s="64">
        <f t="shared" si="2"/>
        <v>68.5</v>
      </c>
    </row>
    <row r="61" spans="1:63" ht="17.25" x14ac:dyDescent="0.2">
      <c r="A61" s="29" t="s">
        <v>321</v>
      </c>
      <c r="B61" s="20">
        <v>2019117471</v>
      </c>
      <c r="C61" s="20" t="s">
        <v>322</v>
      </c>
      <c r="D61" s="20" t="s">
        <v>13</v>
      </c>
      <c r="E61" s="20" t="s">
        <v>208</v>
      </c>
      <c r="F61" s="20">
        <v>81</v>
      </c>
      <c r="G61" s="49" t="s">
        <v>195</v>
      </c>
      <c r="H61" s="20">
        <v>72</v>
      </c>
      <c r="I61" s="51">
        <v>3</v>
      </c>
      <c r="J61" s="20">
        <v>88</v>
      </c>
      <c r="K61" s="50" t="s">
        <v>196</v>
      </c>
      <c r="L61" s="20">
        <v>68</v>
      </c>
      <c r="M61" s="49" t="s">
        <v>195</v>
      </c>
      <c r="N61" s="20">
        <v>66</v>
      </c>
      <c r="O61" s="49" t="s">
        <v>197</v>
      </c>
      <c r="P61" s="20">
        <v>77</v>
      </c>
      <c r="Q61" s="49" t="s">
        <v>198</v>
      </c>
      <c r="R61" s="20">
        <v>74</v>
      </c>
      <c r="S61" s="49" t="s">
        <v>197</v>
      </c>
      <c r="T61" s="20">
        <v>67</v>
      </c>
      <c r="U61" s="29" t="s">
        <v>198</v>
      </c>
      <c r="V61" s="29">
        <v>84</v>
      </c>
      <c r="W61" s="44">
        <v>2</v>
      </c>
      <c r="X61" s="29">
        <v>71</v>
      </c>
      <c r="Y61" s="29">
        <v>3</v>
      </c>
      <c r="Z61" s="29">
        <v>83</v>
      </c>
      <c r="AA61" s="29">
        <v>3</v>
      </c>
      <c r="AB61" s="29">
        <v>69</v>
      </c>
      <c r="AC61" s="29">
        <v>2</v>
      </c>
      <c r="AD61" s="29">
        <v>78</v>
      </c>
      <c r="AE61" s="29">
        <v>3</v>
      </c>
      <c r="AF61" s="29">
        <v>83</v>
      </c>
      <c r="AG61" s="29">
        <v>2</v>
      </c>
      <c r="AH61" s="29">
        <v>74</v>
      </c>
      <c r="AI61" s="29">
        <v>3</v>
      </c>
      <c r="AJ61" s="29">
        <v>82</v>
      </c>
      <c r="AK61" s="29">
        <v>2</v>
      </c>
      <c r="AL61" s="29">
        <v>93</v>
      </c>
      <c r="AM61" s="29">
        <v>0</v>
      </c>
      <c r="AN61" s="29"/>
      <c r="AO61" s="29" t="s">
        <v>197</v>
      </c>
      <c r="AP61" s="20"/>
      <c r="AQ61" s="20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9">
        <f t="shared" si="3"/>
        <v>41</v>
      </c>
      <c r="BE61" s="32">
        <f t="shared" si="4"/>
        <v>74.975609756097555</v>
      </c>
      <c r="BF61" s="65"/>
      <c r="BG61" s="66">
        <f t="shared" si="5"/>
        <v>74.975609756097555</v>
      </c>
      <c r="BH61" s="20">
        <f t="shared" si="1"/>
        <v>0</v>
      </c>
      <c r="BI61" s="20">
        <v>80</v>
      </c>
      <c r="BJ61" s="29">
        <v>80.400000000000006</v>
      </c>
      <c r="BK61" s="64">
        <f t="shared" si="2"/>
        <v>80.2</v>
      </c>
    </row>
    <row r="62" spans="1:63" ht="17.25" x14ac:dyDescent="0.2">
      <c r="A62" s="29" t="s">
        <v>323</v>
      </c>
      <c r="B62" s="12">
        <v>2019117510</v>
      </c>
      <c r="C62" s="12" t="s">
        <v>324</v>
      </c>
      <c r="D62" s="12" t="s">
        <v>13</v>
      </c>
      <c r="E62" s="12" t="s">
        <v>200</v>
      </c>
      <c r="F62" s="12">
        <v>63</v>
      </c>
      <c r="G62" s="43">
        <v>4</v>
      </c>
      <c r="H62" s="12">
        <v>87</v>
      </c>
      <c r="I62" s="44">
        <v>3</v>
      </c>
      <c r="J62" s="12">
        <v>91</v>
      </c>
      <c r="K62" s="44">
        <v>0</v>
      </c>
      <c r="L62" s="12">
        <v>80</v>
      </c>
      <c r="M62" s="43">
        <v>4</v>
      </c>
      <c r="N62" s="12">
        <v>66</v>
      </c>
      <c r="O62" s="44">
        <v>3</v>
      </c>
      <c r="P62" s="12">
        <v>70</v>
      </c>
      <c r="Q62" s="44">
        <v>2</v>
      </c>
      <c r="R62" s="12">
        <v>71</v>
      </c>
      <c r="S62" s="43">
        <v>3</v>
      </c>
      <c r="T62" s="12">
        <v>77</v>
      </c>
      <c r="U62" s="44">
        <v>2</v>
      </c>
      <c r="V62" s="44">
        <v>94</v>
      </c>
      <c r="W62" s="44">
        <v>2</v>
      </c>
      <c r="X62" s="44">
        <v>76.47</v>
      </c>
      <c r="Y62" s="29">
        <v>3</v>
      </c>
      <c r="Z62" s="44">
        <v>64</v>
      </c>
      <c r="AA62" s="29">
        <v>3</v>
      </c>
      <c r="AB62" s="44">
        <v>68</v>
      </c>
      <c r="AC62" s="29">
        <v>2</v>
      </c>
      <c r="AD62" s="44">
        <v>75</v>
      </c>
      <c r="AE62" s="29">
        <v>3</v>
      </c>
      <c r="AF62" s="44">
        <v>80</v>
      </c>
      <c r="AG62" s="29">
        <v>2</v>
      </c>
      <c r="AH62" s="44">
        <v>74</v>
      </c>
      <c r="AI62" s="29">
        <v>3</v>
      </c>
      <c r="AJ62" s="44">
        <v>89</v>
      </c>
      <c r="AK62" s="29">
        <v>2</v>
      </c>
      <c r="AL62" s="44">
        <v>91</v>
      </c>
      <c r="AM62" s="29">
        <v>0</v>
      </c>
      <c r="AN62" s="29"/>
      <c r="AO62" s="29" t="s">
        <v>197</v>
      </c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29">
        <f t="shared" si="3"/>
        <v>41</v>
      </c>
      <c r="BE62" s="32">
        <f t="shared" si="4"/>
        <v>74.839268292682917</v>
      </c>
      <c r="BF62" s="65"/>
      <c r="BG62" s="66">
        <f t="shared" si="5"/>
        <v>74.839268292682917</v>
      </c>
      <c r="BH62" s="20">
        <f t="shared" si="1"/>
        <v>0</v>
      </c>
      <c r="BI62" s="12">
        <v>83</v>
      </c>
      <c r="BJ62" s="44">
        <v>93</v>
      </c>
      <c r="BK62" s="64">
        <f t="shared" si="2"/>
        <v>88</v>
      </c>
    </row>
    <row r="63" spans="1:63" ht="17.25" x14ac:dyDescent="0.2">
      <c r="A63" s="29" t="s">
        <v>325</v>
      </c>
      <c r="B63" s="20">
        <v>2019117545</v>
      </c>
      <c r="C63" s="20" t="s">
        <v>326</v>
      </c>
      <c r="D63" s="20" t="s">
        <v>13</v>
      </c>
      <c r="E63" s="20" t="s">
        <v>194</v>
      </c>
      <c r="F63" s="20">
        <v>75</v>
      </c>
      <c r="G63" s="29" t="s">
        <v>195</v>
      </c>
      <c r="H63" s="20">
        <v>77</v>
      </c>
      <c r="I63" s="20">
        <v>3</v>
      </c>
      <c r="J63" s="20">
        <v>88</v>
      </c>
      <c r="K63" s="29" t="s">
        <v>196</v>
      </c>
      <c r="L63" s="20">
        <v>70</v>
      </c>
      <c r="M63" s="29" t="s">
        <v>195</v>
      </c>
      <c r="N63" s="20">
        <v>71</v>
      </c>
      <c r="O63" s="29" t="s">
        <v>197</v>
      </c>
      <c r="P63" s="20">
        <v>70</v>
      </c>
      <c r="Q63" s="29" t="s">
        <v>198</v>
      </c>
      <c r="R63" s="20">
        <v>64</v>
      </c>
      <c r="S63" s="29" t="s">
        <v>197</v>
      </c>
      <c r="T63" s="20">
        <v>80</v>
      </c>
      <c r="U63" s="29" t="s">
        <v>198</v>
      </c>
      <c r="V63" s="29">
        <v>76</v>
      </c>
      <c r="W63" s="44">
        <v>2</v>
      </c>
      <c r="X63" s="29">
        <v>73</v>
      </c>
      <c r="Y63" s="29">
        <v>3</v>
      </c>
      <c r="Z63" s="29">
        <v>90</v>
      </c>
      <c r="AA63" s="29">
        <v>3</v>
      </c>
      <c r="AB63" s="29">
        <v>81</v>
      </c>
      <c r="AC63" s="29">
        <v>2</v>
      </c>
      <c r="AD63" s="29">
        <v>76</v>
      </c>
      <c r="AE63" s="29">
        <v>3</v>
      </c>
      <c r="AF63" s="29">
        <v>80</v>
      </c>
      <c r="AG63" s="29">
        <v>2</v>
      </c>
      <c r="AH63" s="29">
        <v>69</v>
      </c>
      <c r="AI63" s="29">
        <v>3</v>
      </c>
      <c r="AJ63" s="29">
        <v>76</v>
      </c>
      <c r="AK63" s="29">
        <v>2</v>
      </c>
      <c r="AL63" s="29">
        <v>91</v>
      </c>
      <c r="AM63" s="29">
        <v>0</v>
      </c>
      <c r="AN63" s="29"/>
      <c r="AO63" s="29" t="s">
        <v>197</v>
      </c>
      <c r="AP63" s="25"/>
      <c r="AQ63" s="25"/>
      <c r="AR63" s="2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29">
        <f t="shared" si="3"/>
        <v>41</v>
      </c>
      <c r="BE63" s="32">
        <f t="shared" si="4"/>
        <v>74.780487804878049</v>
      </c>
      <c r="BF63" s="65"/>
      <c r="BG63" s="66">
        <f t="shared" si="5"/>
        <v>74.780487804878049</v>
      </c>
      <c r="BH63" s="20">
        <f t="shared" si="1"/>
        <v>0</v>
      </c>
      <c r="BI63" s="20">
        <v>83</v>
      </c>
      <c r="BJ63" s="29">
        <v>97.7</v>
      </c>
      <c r="BK63" s="64">
        <f t="shared" si="2"/>
        <v>90.35</v>
      </c>
    </row>
    <row r="64" spans="1:63" ht="17.25" x14ac:dyDescent="0.2">
      <c r="A64" s="29" t="s">
        <v>327</v>
      </c>
      <c r="B64" s="20">
        <v>2019117472</v>
      </c>
      <c r="C64" s="20" t="s">
        <v>328</v>
      </c>
      <c r="D64" s="20" t="s">
        <v>13</v>
      </c>
      <c r="E64" s="20" t="s">
        <v>208</v>
      </c>
      <c r="F64" s="20">
        <v>76</v>
      </c>
      <c r="G64" s="29" t="s">
        <v>195</v>
      </c>
      <c r="H64" s="20">
        <v>65</v>
      </c>
      <c r="I64" s="20">
        <v>3</v>
      </c>
      <c r="J64" s="20">
        <v>86</v>
      </c>
      <c r="K64" s="45" t="s">
        <v>196</v>
      </c>
      <c r="L64" s="20">
        <v>74</v>
      </c>
      <c r="M64" s="29" t="s">
        <v>195</v>
      </c>
      <c r="N64" s="25">
        <v>58</v>
      </c>
      <c r="O64" s="29" t="s">
        <v>197</v>
      </c>
      <c r="P64" s="20">
        <v>81</v>
      </c>
      <c r="Q64" s="29" t="s">
        <v>198</v>
      </c>
      <c r="R64" s="20">
        <v>77</v>
      </c>
      <c r="S64" s="45" t="s">
        <v>197</v>
      </c>
      <c r="T64" s="20">
        <v>69</v>
      </c>
      <c r="U64" s="29" t="s">
        <v>198</v>
      </c>
      <c r="V64" s="29">
        <v>84</v>
      </c>
      <c r="W64" s="44">
        <v>2</v>
      </c>
      <c r="X64" s="29">
        <v>75</v>
      </c>
      <c r="Y64" s="29">
        <v>3</v>
      </c>
      <c r="Z64" s="29">
        <v>85</v>
      </c>
      <c r="AA64" s="29">
        <v>3</v>
      </c>
      <c r="AB64" s="29">
        <v>78</v>
      </c>
      <c r="AC64" s="29">
        <v>2</v>
      </c>
      <c r="AD64" s="29">
        <v>70</v>
      </c>
      <c r="AE64" s="29">
        <v>3</v>
      </c>
      <c r="AF64" s="29">
        <v>84</v>
      </c>
      <c r="AG64" s="29">
        <v>2</v>
      </c>
      <c r="AH64" s="29">
        <v>76</v>
      </c>
      <c r="AI64" s="29">
        <v>3</v>
      </c>
      <c r="AJ64" s="29">
        <v>76</v>
      </c>
      <c r="AK64" s="29">
        <v>2</v>
      </c>
      <c r="AL64" s="29">
        <v>93</v>
      </c>
      <c r="AM64" s="29">
        <v>0</v>
      </c>
      <c r="AN64" s="29"/>
      <c r="AO64" s="29" t="s">
        <v>197</v>
      </c>
      <c r="AP64" s="8"/>
      <c r="AQ64" s="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9">
        <f t="shared" si="3"/>
        <v>41</v>
      </c>
      <c r="BE64" s="32">
        <f t="shared" si="4"/>
        <v>74.682926829268297</v>
      </c>
      <c r="BF64" s="65"/>
      <c r="BG64" s="66">
        <f t="shared" si="5"/>
        <v>74.682926829268297</v>
      </c>
      <c r="BH64" s="20">
        <f t="shared" si="1"/>
        <v>1</v>
      </c>
      <c r="BI64" s="20">
        <v>90</v>
      </c>
      <c r="BJ64" s="29">
        <v>91.5</v>
      </c>
      <c r="BK64" s="64">
        <f t="shared" si="2"/>
        <v>90.75</v>
      </c>
    </row>
    <row r="65" spans="1:63" ht="17.25" x14ac:dyDescent="0.2">
      <c r="A65" s="29" t="s">
        <v>299</v>
      </c>
      <c r="B65" s="20">
        <v>2019117539</v>
      </c>
      <c r="C65" s="20" t="s">
        <v>329</v>
      </c>
      <c r="D65" s="20" t="s">
        <v>13</v>
      </c>
      <c r="E65" s="20" t="s">
        <v>194</v>
      </c>
      <c r="F65" s="20">
        <v>96</v>
      </c>
      <c r="G65" s="29" t="s">
        <v>195</v>
      </c>
      <c r="H65" s="20">
        <v>78</v>
      </c>
      <c r="I65" s="20">
        <v>3</v>
      </c>
      <c r="J65" s="20">
        <v>85</v>
      </c>
      <c r="K65" s="29" t="s">
        <v>196</v>
      </c>
      <c r="L65" s="20">
        <v>70</v>
      </c>
      <c r="M65" s="29" t="s">
        <v>195</v>
      </c>
      <c r="N65" s="20">
        <v>67</v>
      </c>
      <c r="O65" s="29" t="s">
        <v>197</v>
      </c>
      <c r="P65" s="20">
        <v>64</v>
      </c>
      <c r="Q65" s="29" t="s">
        <v>198</v>
      </c>
      <c r="R65" s="20">
        <v>68</v>
      </c>
      <c r="S65" s="29" t="s">
        <v>197</v>
      </c>
      <c r="T65" s="20">
        <v>61</v>
      </c>
      <c r="U65" s="29" t="s">
        <v>198</v>
      </c>
      <c r="V65" s="29">
        <v>67</v>
      </c>
      <c r="W65" s="29">
        <v>2</v>
      </c>
      <c r="X65" s="29">
        <v>71.510000000000005</v>
      </c>
      <c r="Y65" s="29">
        <v>3</v>
      </c>
      <c r="Z65" s="29">
        <v>76</v>
      </c>
      <c r="AA65" s="29">
        <v>3</v>
      </c>
      <c r="AB65" s="29">
        <v>74</v>
      </c>
      <c r="AC65" s="29">
        <v>2</v>
      </c>
      <c r="AD65" s="29">
        <v>75</v>
      </c>
      <c r="AE65" s="29">
        <v>3</v>
      </c>
      <c r="AF65" s="29">
        <v>75</v>
      </c>
      <c r="AG65" s="29">
        <v>2</v>
      </c>
      <c r="AH65" s="29">
        <v>76</v>
      </c>
      <c r="AI65" s="29">
        <v>3</v>
      </c>
      <c r="AJ65" s="29">
        <v>82</v>
      </c>
      <c r="AK65" s="29">
        <v>2</v>
      </c>
      <c r="AL65" s="29">
        <v>91</v>
      </c>
      <c r="AM65" s="29">
        <v>0</v>
      </c>
      <c r="AN65" s="29"/>
      <c r="AO65" s="29" t="s">
        <v>197</v>
      </c>
      <c r="AP65" s="25"/>
      <c r="AQ65" s="25"/>
      <c r="AR65" s="25"/>
      <c r="AS65" s="45"/>
      <c r="AT65" s="25"/>
      <c r="AU65" s="45"/>
      <c r="AV65" s="45"/>
      <c r="AW65" s="45"/>
      <c r="AX65" s="45"/>
      <c r="AY65" s="45"/>
      <c r="AZ65" s="45"/>
      <c r="BA65" s="45"/>
      <c r="BB65" s="45"/>
      <c r="BC65" s="45"/>
      <c r="BD65" s="29">
        <f t="shared" si="3"/>
        <v>41</v>
      </c>
      <c r="BE65" s="32">
        <f t="shared" si="4"/>
        <v>74.256829268292677</v>
      </c>
      <c r="BF65" s="65"/>
      <c r="BG65" s="66">
        <f t="shared" si="5"/>
        <v>74.256829268292677</v>
      </c>
      <c r="BH65" s="20">
        <f t="shared" si="1"/>
        <v>0</v>
      </c>
      <c r="BI65" s="20">
        <v>86</v>
      </c>
      <c r="BJ65" s="29">
        <v>85.2</v>
      </c>
      <c r="BK65" s="64">
        <f t="shared" si="2"/>
        <v>85.6</v>
      </c>
    </row>
    <row r="66" spans="1:63" ht="17.25" x14ac:dyDescent="0.2">
      <c r="A66" s="29" t="s">
        <v>330</v>
      </c>
      <c r="B66" s="5">
        <v>2019117557</v>
      </c>
      <c r="C66" s="5" t="s">
        <v>331</v>
      </c>
      <c r="D66" s="5" t="s">
        <v>13</v>
      </c>
      <c r="E66" s="5" t="s">
        <v>229</v>
      </c>
      <c r="F66" s="5">
        <v>75</v>
      </c>
      <c r="G66" s="29" t="s">
        <v>195</v>
      </c>
      <c r="H66" s="5">
        <v>76</v>
      </c>
      <c r="I66" s="29" t="s">
        <v>197</v>
      </c>
      <c r="J66" s="5">
        <v>89</v>
      </c>
      <c r="K66" s="29" t="s">
        <v>196</v>
      </c>
      <c r="L66" s="5">
        <v>65</v>
      </c>
      <c r="M66" s="29" t="s">
        <v>195</v>
      </c>
      <c r="N66" s="5">
        <v>73</v>
      </c>
      <c r="O66" s="29" t="s">
        <v>197</v>
      </c>
      <c r="P66" s="5">
        <v>69</v>
      </c>
      <c r="Q66" s="29" t="s">
        <v>198</v>
      </c>
      <c r="R66" s="5">
        <v>68</v>
      </c>
      <c r="S66" s="29" t="s">
        <v>197</v>
      </c>
      <c r="T66" s="5">
        <v>61</v>
      </c>
      <c r="U66" s="29" t="s">
        <v>198</v>
      </c>
      <c r="V66" s="29">
        <v>78</v>
      </c>
      <c r="W66" s="44">
        <v>2</v>
      </c>
      <c r="X66" s="29">
        <v>71.989999999999995</v>
      </c>
      <c r="Y66" s="29">
        <v>3</v>
      </c>
      <c r="Z66" s="29">
        <v>82</v>
      </c>
      <c r="AA66" s="29">
        <v>3</v>
      </c>
      <c r="AB66" s="29">
        <v>75</v>
      </c>
      <c r="AC66" s="29">
        <v>2</v>
      </c>
      <c r="AD66" s="29">
        <v>68</v>
      </c>
      <c r="AE66" s="29">
        <v>3</v>
      </c>
      <c r="AF66" s="29">
        <v>83</v>
      </c>
      <c r="AG66" s="29">
        <v>2</v>
      </c>
      <c r="AH66" s="29">
        <v>72</v>
      </c>
      <c r="AI66" s="29">
        <v>3</v>
      </c>
      <c r="AJ66" s="29">
        <v>73</v>
      </c>
      <c r="AK66" s="29">
        <v>2</v>
      </c>
      <c r="AL66" s="29">
        <v>91</v>
      </c>
      <c r="AM66" s="29">
        <v>0</v>
      </c>
      <c r="AN66" s="29"/>
      <c r="AO66" s="29" t="s">
        <v>197</v>
      </c>
      <c r="AP66" s="8">
        <v>86</v>
      </c>
      <c r="AQ66" s="8">
        <v>4</v>
      </c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29">
        <f t="shared" si="3"/>
        <v>45</v>
      </c>
      <c r="BE66" s="32">
        <f t="shared" si="4"/>
        <v>73.665999999999997</v>
      </c>
      <c r="BF66" s="65"/>
      <c r="BG66" s="66">
        <f t="shared" ref="BG66:BG76" si="6">BE66+BF66</f>
        <v>73.665999999999997</v>
      </c>
      <c r="BH66" s="20">
        <f t="shared" ref="BH66:BH76" si="7">COUNTIFS(F66:BC66,"&lt;60",F66:BC66,"&gt;10")+COUNTIFS(F66:BC66,"=0")-2</f>
        <v>0</v>
      </c>
      <c r="BI66" s="5">
        <v>76</v>
      </c>
      <c r="BJ66" s="29">
        <v>92.7</v>
      </c>
      <c r="BK66" s="64">
        <f t="shared" ref="BK66:BK76" si="8">(BI66+BJ66)/2</f>
        <v>84.35</v>
      </c>
    </row>
    <row r="67" spans="1:63" ht="17.25" x14ac:dyDescent="0.2">
      <c r="A67" s="29" t="s">
        <v>300</v>
      </c>
      <c r="B67" s="12">
        <v>2019117495</v>
      </c>
      <c r="C67" s="12" t="s">
        <v>332</v>
      </c>
      <c r="D67" s="12" t="s">
        <v>12</v>
      </c>
      <c r="E67" s="12" t="s">
        <v>200</v>
      </c>
      <c r="F67" s="12">
        <v>74</v>
      </c>
      <c r="G67" s="43">
        <v>4</v>
      </c>
      <c r="H67" s="12">
        <v>80</v>
      </c>
      <c r="I67" s="44">
        <v>3</v>
      </c>
      <c r="J67" s="12">
        <v>87</v>
      </c>
      <c r="K67" s="44">
        <v>0</v>
      </c>
      <c r="L67" s="12">
        <v>69</v>
      </c>
      <c r="M67" s="43">
        <v>4</v>
      </c>
      <c r="N67" s="12">
        <v>75</v>
      </c>
      <c r="O67" s="44">
        <v>3</v>
      </c>
      <c r="P67" s="12">
        <v>89</v>
      </c>
      <c r="Q67" s="44">
        <v>2</v>
      </c>
      <c r="R67" s="12">
        <v>72</v>
      </c>
      <c r="S67" s="43">
        <v>3</v>
      </c>
      <c r="T67" s="12">
        <v>68</v>
      </c>
      <c r="U67" s="44">
        <v>2</v>
      </c>
      <c r="V67" s="44">
        <v>74</v>
      </c>
      <c r="W67" s="44">
        <v>2</v>
      </c>
      <c r="X67" s="44">
        <v>74</v>
      </c>
      <c r="Y67" s="29">
        <v>3</v>
      </c>
      <c r="Z67" s="44">
        <v>66</v>
      </c>
      <c r="AA67" s="29">
        <v>3</v>
      </c>
      <c r="AB67" s="44">
        <v>73</v>
      </c>
      <c r="AC67" s="29">
        <v>2</v>
      </c>
      <c r="AD67" s="44">
        <v>66</v>
      </c>
      <c r="AE67" s="29">
        <v>3</v>
      </c>
      <c r="AF67" s="44">
        <v>84</v>
      </c>
      <c r="AG67" s="29">
        <v>2</v>
      </c>
      <c r="AH67" s="44">
        <v>79</v>
      </c>
      <c r="AI67" s="29">
        <v>3</v>
      </c>
      <c r="AJ67" s="44">
        <v>76</v>
      </c>
      <c r="AK67" s="29">
        <v>2</v>
      </c>
      <c r="AL67" s="44">
        <v>91</v>
      </c>
      <c r="AM67" s="29">
        <v>0</v>
      </c>
      <c r="AN67" s="29"/>
      <c r="AO67" s="29" t="s">
        <v>197</v>
      </c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29">
        <f t="shared" ref="BD67:BD76" si="9">Q67+M67+S67+U67+O67+I67+G67+K67+AQ67+AS67+AU67+W67+Y67+AA67+AC67+AE67+AG67+AI67+AK67+AM67+AW67+AY67+BA67+BC67</f>
        <v>41</v>
      </c>
      <c r="BE67" s="32">
        <f t="shared" ref="BE67:BE76" si="10">(P67*Q67+L67*M67+R67*S67+T67*U67+N67*O67+H67*I67+F67*G67+J67*K67+AP67*AQ67+AR67*AS67+AT67*AU67+V67*W67+X67*Y67+Z67*AA67+AB67*AC67+AD67*AE67+AF67*AG67+AH67*AI67+AJ67*AK67+AL67*AM67+AV67*AW67+AX67*AY67+AZ67*BA67+BB67*BC67)/BD67</f>
        <v>74.048780487804876</v>
      </c>
      <c r="BF67" s="65"/>
      <c r="BG67" s="66">
        <f t="shared" si="6"/>
        <v>74.048780487804876</v>
      </c>
      <c r="BH67" s="20">
        <f t="shared" si="7"/>
        <v>0</v>
      </c>
      <c r="BI67" s="12">
        <v>80</v>
      </c>
      <c r="BJ67" s="44">
        <v>86.6</v>
      </c>
      <c r="BK67" s="64">
        <f t="shared" si="8"/>
        <v>83.3</v>
      </c>
    </row>
    <row r="68" spans="1:63" ht="17.25" x14ac:dyDescent="0.2">
      <c r="A68" s="29" t="s">
        <v>333</v>
      </c>
      <c r="B68" s="20">
        <v>2019117530</v>
      </c>
      <c r="C68" s="20" t="s">
        <v>334</v>
      </c>
      <c r="D68" s="20" t="s">
        <v>13</v>
      </c>
      <c r="E68" s="20" t="s">
        <v>194</v>
      </c>
      <c r="F68" s="25">
        <v>59</v>
      </c>
      <c r="G68" s="29" t="s">
        <v>195</v>
      </c>
      <c r="H68" s="20">
        <v>75</v>
      </c>
      <c r="I68" s="20">
        <v>3</v>
      </c>
      <c r="J68" s="20">
        <v>85</v>
      </c>
      <c r="K68" s="29" t="s">
        <v>196</v>
      </c>
      <c r="L68" s="20">
        <v>75</v>
      </c>
      <c r="M68" s="29" t="s">
        <v>195</v>
      </c>
      <c r="N68" s="20">
        <v>73</v>
      </c>
      <c r="O68" s="29" t="s">
        <v>197</v>
      </c>
      <c r="P68" s="20">
        <v>67</v>
      </c>
      <c r="Q68" s="29" t="s">
        <v>198</v>
      </c>
      <c r="R68" s="20">
        <v>74</v>
      </c>
      <c r="S68" s="29" t="s">
        <v>197</v>
      </c>
      <c r="T68" s="20">
        <v>66</v>
      </c>
      <c r="U68" s="29" t="s">
        <v>198</v>
      </c>
      <c r="V68" s="29">
        <v>65</v>
      </c>
      <c r="W68" s="29">
        <v>2</v>
      </c>
      <c r="X68" s="29">
        <v>72.97</v>
      </c>
      <c r="Y68" s="29">
        <v>3</v>
      </c>
      <c r="Z68" s="29">
        <v>77</v>
      </c>
      <c r="AA68" s="29">
        <v>3</v>
      </c>
      <c r="AB68" s="29">
        <v>77</v>
      </c>
      <c r="AC68" s="29">
        <v>2</v>
      </c>
      <c r="AD68" s="29">
        <v>83</v>
      </c>
      <c r="AE68" s="29">
        <v>3</v>
      </c>
      <c r="AF68" s="29">
        <v>81</v>
      </c>
      <c r="AG68" s="29">
        <v>2</v>
      </c>
      <c r="AH68" s="29">
        <v>79</v>
      </c>
      <c r="AI68" s="29">
        <v>3</v>
      </c>
      <c r="AJ68" s="29">
        <v>86</v>
      </c>
      <c r="AK68" s="29">
        <v>2</v>
      </c>
      <c r="AL68" s="29">
        <v>91</v>
      </c>
      <c r="AM68" s="29">
        <v>0</v>
      </c>
      <c r="AN68" s="29"/>
      <c r="AO68" s="29" t="s">
        <v>197</v>
      </c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9">
        <f t="shared" si="9"/>
        <v>41</v>
      </c>
      <c r="BE68" s="32">
        <f t="shared" si="10"/>
        <v>73.70512195121951</v>
      </c>
      <c r="BF68" s="65"/>
      <c r="BG68" s="66">
        <f t="shared" si="6"/>
        <v>73.70512195121951</v>
      </c>
      <c r="BH68" s="20">
        <f t="shared" si="7"/>
        <v>1</v>
      </c>
      <c r="BI68" s="20">
        <v>89</v>
      </c>
      <c r="BJ68" s="29">
        <v>93.6</v>
      </c>
      <c r="BK68" s="64">
        <f t="shared" si="8"/>
        <v>91.3</v>
      </c>
    </row>
    <row r="69" spans="1:63" ht="17.25" x14ac:dyDescent="0.2">
      <c r="A69" s="29" t="s">
        <v>335</v>
      </c>
      <c r="B69" s="20">
        <v>2019117478</v>
      </c>
      <c r="C69" s="20" t="s">
        <v>336</v>
      </c>
      <c r="D69" s="20" t="s">
        <v>13</v>
      </c>
      <c r="E69" s="20" t="s">
        <v>208</v>
      </c>
      <c r="F69" s="20">
        <v>84</v>
      </c>
      <c r="G69" s="29" t="s">
        <v>195</v>
      </c>
      <c r="H69" s="20">
        <v>68</v>
      </c>
      <c r="I69" s="20">
        <v>3</v>
      </c>
      <c r="J69" s="20">
        <v>78</v>
      </c>
      <c r="K69" s="45" t="s">
        <v>196</v>
      </c>
      <c r="L69" s="20">
        <v>74</v>
      </c>
      <c r="M69" s="29" t="s">
        <v>195</v>
      </c>
      <c r="N69" s="20">
        <v>74</v>
      </c>
      <c r="O69" s="29" t="s">
        <v>197</v>
      </c>
      <c r="P69" s="20">
        <v>70</v>
      </c>
      <c r="Q69" s="29" t="s">
        <v>198</v>
      </c>
      <c r="R69" s="20">
        <v>78</v>
      </c>
      <c r="S69" s="45" t="s">
        <v>197</v>
      </c>
      <c r="T69" s="20">
        <v>78</v>
      </c>
      <c r="U69" s="29" t="s">
        <v>198</v>
      </c>
      <c r="V69" s="29">
        <v>71</v>
      </c>
      <c r="W69" s="44">
        <v>2</v>
      </c>
      <c r="X69" s="29">
        <v>74</v>
      </c>
      <c r="Y69" s="29">
        <v>3</v>
      </c>
      <c r="Z69" s="29">
        <v>75</v>
      </c>
      <c r="AA69" s="29">
        <v>3</v>
      </c>
      <c r="AB69" s="29">
        <v>62</v>
      </c>
      <c r="AC69" s="29">
        <v>2</v>
      </c>
      <c r="AD69" s="29">
        <v>72</v>
      </c>
      <c r="AE69" s="29">
        <v>3</v>
      </c>
      <c r="AF69" s="29">
        <v>77</v>
      </c>
      <c r="AG69" s="29">
        <v>2</v>
      </c>
      <c r="AH69" s="29">
        <v>68</v>
      </c>
      <c r="AI69" s="29">
        <v>3</v>
      </c>
      <c r="AJ69" s="29">
        <v>72</v>
      </c>
      <c r="AK69" s="29">
        <v>2</v>
      </c>
      <c r="AL69" s="29">
        <v>91</v>
      </c>
      <c r="AM69" s="29">
        <v>0</v>
      </c>
      <c r="AN69" s="29"/>
      <c r="AO69" s="29" t="s">
        <v>197</v>
      </c>
      <c r="AP69" s="45"/>
      <c r="AQ69" s="45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9">
        <f t="shared" si="9"/>
        <v>41</v>
      </c>
      <c r="BE69" s="32">
        <f t="shared" si="10"/>
        <v>73.634146341463421</v>
      </c>
      <c r="BF69" s="65">
        <v>1</v>
      </c>
      <c r="BG69" s="66">
        <f t="shared" si="6"/>
        <v>74.634146341463421</v>
      </c>
      <c r="BH69" s="20">
        <f t="shared" si="7"/>
        <v>0</v>
      </c>
      <c r="BI69" s="20">
        <v>75</v>
      </c>
      <c r="BJ69" s="29">
        <v>91.8</v>
      </c>
      <c r="BK69" s="64">
        <f t="shared" si="8"/>
        <v>83.4</v>
      </c>
    </row>
    <row r="70" spans="1:63" ht="17.25" x14ac:dyDescent="0.2">
      <c r="A70" s="29" t="s">
        <v>337</v>
      </c>
      <c r="B70" s="5">
        <v>2019117580</v>
      </c>
      <c r="C70" s="5" t="s">
        <v>338</v>
      </c>
      <c r="D70" s="5" t="s">
        <v>13</v>
      </c>
      <c r="E70" s="5" t="s">
        <v>229</v>
      </c>
      <c r="F70" s="4">
        <v>55</v>
      </c>
      <c r="G70" s="29" t="s">
        <v>195</v>
      </c>
      <c r="H70" s="5">
        <v>79</v>
      </c>
      <c r="I70" s="29" t="s">
        <v>197</v>
      </c>
      <c r="J70" s="5">
        <v>89</v>
      </c>
      <c r="K70" s="45" t="s">
        <v>196</v>
      </c>
      <c r="L70" s="5">
        <v>71</v>
      </c>
      <c r="M70" s="29" t="s">
        <v>195</v>
      </c>
      <c r="N70" s="5">
        <v>78</v>
      </c>
      <c r="O70" s="29" t="s">
        <v>197</v>
      </c>
      <c r="P70" s="5">
        <v>67</v>
      </c>
      <c r="Q70" s="29" t="s">
        <v>198</v>
      </c>
      <c r="R70" s="5">
        <v>64</v>
      </c>
      <c r="S70" s="45" t="s">
        <v>197</v>
      </c>
      <c r="T70" s="5">
        <v>73</v>
      </c>
      <c r="U70" s="29" t="s">
        <v>198</v>
      </c>
      <c r="V70" s="29">
        <v>84</v>
      </c>
      <c r="W70" s="44">
        <v>2</v>
      </c>
      <c r="X70" s="29">
        <v>71.5</v>
      </c>
      <c r="Y70" s="29">
        <v>3</v>
      </c>
      <c r="Z70" s="29">
        <v>82</v>
      </c>
      <c r="AA70" s="29">
        <v>3</v>
      </c>
      <c r="AB70" s="29">
        <v>79</v>
      </c>
      <c r="AC70" s="29">
        <v>2</v>
      </c>
      <c r="AD70" s="29">
        <v>76</v>
      </c>
      <c r="AE70" s="29">
        <v>3</v>
      </c>
      <c r="AF70" s="29">
        <v>75</v>
      </c>
      <c r="AG70" s="29">
        <v>2</v>
      </c>
      <c r="AH70" s="29">
        <v>77</v>
      </c>
      <c r="AI70" s="29">
        <v>3</v>
      </c>
      <c r="AJ70" s="29">
        <v>87</v>
      </c>
      <c r="AK70" s="29">
        <v>2</v>
      </c>
      <c r="AL70" s="29">
        <v>91</v>
      </c>
      <c r="AM70" s="29">
        <v>0</v>
      </c>
      <c r="AN70" s="29"/>
      <c r="AO70" s="29" t="s">
        <v>197</v>
      </c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29">
        <f t="shared" si="9"/>
        <v>41</v>
      </c>
      <c r="BE70" s="32">
        <f t="shared" si="10"/>
        <v>73.573170731707322</v>
      </c>
      <c r="BF70" s="65"/>
      <c r="BG70" s="66">
        <f t="shared" si="6"/>
        <v>73.573170731707322</v>
      </c>
      <c r="BH70" s="20">
        <f t="shared" si="7"/>
        <v>1</v>
      </c>
      <c r="BI70" s="5">
        <v>73</v>
      </c>
      <c r="BJ70" s="29">
        <v>100</v>
      </c>
      <c r="BK70" s="64">
        <f t="shared" si="8"/>
        <v>86.5</v>
      </c>
    </row>
    <row r="71" spans="1:63" ht="17.25" x14ac:dyDescent="0.2">
      <c r="A71" s="29" t="s">
        <v>339</v>
      </c>
      <c r="B71" s="5">
        <v>2019117566</v>
      </c>
      <c r="C71" s="5" t="s">
        <v>340</v>
      </c>
      <c r="D71" s="5" t="s">
        <v>13</v>
      </c>
      <c r="E71" s="5" t="s">
        <v>229</v>
      </c>
      <c r="F71" s="5">
        <v>67</v>
      </c>
      <c r="G71" s="29" t="s">
        <v>195</v>
      </c>
      <c r="H71" s="5">
        <v>71</v>
      </c>
      <c r="I71" s="29" t="s">
        <v>197</v>
      </c>
      <c r="J71" s="5">
        <v>86</v>
      </c>
      <c r="K71" s="45" t="s">
        <v>196</v>
      </c>
      <c r="L71" s="5">
        <v>73</v>
      </c>
      <c r="M71" s="29" t="s">
        <v>195</v>
      </c>
      <c r="N71" s="5">
        <v>74</v>
      </c>
      <c r="O71" s="29" t="s">
        <v>197</v>
      </c>
      <c r="P71" s="5">
        <v>75</v>
      </c>
      <c r="Q71" s="29" t="s">
        <v>198</v>
      </c>
      <c r="R71" s="5">
        <v>66</v>
      </c>
      <c r="S71" s="45" t="s">
        <v>197</v>
      </c>
      <c r="T71" s="5">
        <v>74</v>
      </c>
      <c r="U71" s="29" t="s">
        <v>198</v>
      </c>
      <c r="V71" s="29">
        <v>73</v>
      </c>
      <c r="W71" s="44">
        <v>2</v>
      </c>
      <c r="X71" s="29">
        <v>74</v>
      </c>
      <c r="Y71" s="29">
        <v>3</v>
      </c>
      <c r="Z71" s="29">
        <v>70</v>
      </c>
      <c r="AA71" s="29">
        <v>3</v>
      </c>
      <c r="AB71" s="29">
        <v>81</v>
      </c>
      <c r="AC71" s="29">
        <v>2</v>
      </c>
      <c r="AD71" s="29">
        <v>75</v>
      </c>
      <c r="AE71" s="29">
        <v>3</v>
      </c>
      <c r="AF71" s="29">
        <v>75</v>
      </c>
      <c r="AG71" s="29">
        <v>2</v>
      </c>
      <c r="AH71" s="29">
        <v>81</v>
      </c>
      <c r="AI71" s="29">
        <v>3</v>
      </c>
      <c r="AJ71" s="29">
        <v>81</v>
      </c>
      <c r="AK71" s="29">
        <v>2</v>
      </c>
      <c r="AL71" s="29">
        <v>91</v>
      </c>
      <c r="AM71" s="29">
        <v>0</v>
      </c>
      <c r="AN71" s="29"/>
      <c r="AO71" s="29" t="s">
        <v>197</v>
      </c>
      <c r="AP71" s="8">
        <v>74</v>
      </c>
      <c r="AQ71" s="8">
        <v>1</v>
      </c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29">
        <f t="shared" si="9"/>
        <v>42</v>
      </c>
      <c r="BE71" s="32">
        <f t="shared" si="10"/>
        <v>73.452380952380949</v>
      </c>
      <c r="BF71" s="65"/>
      <c r="BG71" s="66">
        <f t="shared" si="6"/>
        <v>73.452380952380949</v>
      </c>
      <c r="BH71" s="20">
        <f t="shared" si="7"/>
        <v>0</v>
      </c>
      <c r="BI71" s="5">
        <v>73</v>
      </c>
      <c r="BJ71" s="29">
        <v>93.2</v>
      </c>
      <c r="BK71" s="64">
        <f t="shared" si="8"/>
        <v>83.1</v>
      </c>
    </row>
    <row r="72" spans="1:63" ht="17.25" x14ac:dyDescent="0.2">
      <c r="A72" s="29" t="s">
        <v>341</v>
      </c>
      <c r="B72" s="20">
        <v>2019117535</v>
      </c>
      <c r="C72" s="20" t="s">
        <v>342</v>
      </c>
      <c r="D72" s="20" t="s">
        <v>12</v>
      </c>
      <c r="E72" s="20" t="s">
        <v>194</v>
      </c>
      <c r="F72" s="25">
        <v>59</v>
      </c>
      <c r="G72" s="29" t="s">
        <v>195</v>
      </c>
      <c r="H72" s="20">
        <v>85</v>
      </c>
      <c r="I72" s="20">
        <v>3</v>
      </c>
      <c r="J72" s="20">
        <v>88</v>
      </c>
      <c r="K72" s="29" t="s">
        <v>196</v>
      </c>
      <c r="L72" s="20">
        <v>74</v>
      </c>
      <c r="M72" s="29" t="s">
        <v>195</v>
      </c>
      <c r="N72" s="20">
        <v>72</v>
      </c>
      <c r="O72" s="29" t="s">
        <v>197</v>
      </c>
      <c r="P72" s="20">
        <v>73</v>
      </c>
      <c r="Q72" s="29" t="s">
        <v>198</v>
      </c>
      <c r="R72" s="20">
        <v>63</v>
      </c>
      <c r="S72" s="29" t="s">
        <v>197</v>
      </c>
      <c r="T72" s="20">
        <v>78</v>
      </c>
      <c r="U72" s="29" t="s">
        <v>198</v>
      </c>
      <c r="V72" s="29">
        <v>88</v>
      </c>
      <c r="W72" s="44">
        <v>2</v>
      </c>
      <c r="X72" s="29">
        <v>74.92</v>
      </c>
      <c r="Y72" s="29">
        <v>3</v>
      </c>
      <c r="Z72" s="29">
        <v>76</v>
      </c>
      <c r="AA72" s="29">
        <v>3</v>
      </c>
      <c r="AB72" s="29">
        <v>71</v>
      </c>
      <c r="AC72" s="29">
        <v>2</v>
      </c>
      <c r="AD72" s="29">
        <v>74</v>
      </c>
      <c r="AE72" s="29">
        <v>3</v>
      </c>
      <c r="AF72" s="29">
        <v>76</v>
      </c>
      <c r="AG72" s="29">
        <v>2</v>
      </c>
      <c r="AH72" s="29">
        <v>64</v>
      </c>
      <c r="AI72" s="29">
        <v>3</v>
      </c>
      <c r="AJ72" s="29">
        <v>78</v>
      </c>
      <c r="AK72" s="29">
        <v>2</v>
      </c>
      <c r="AL72" s="29">
        <v>91</v>
      </c>
      <c r="AM72" s="29">
        <v>0</v>
      </c>
      <c r="AN72" s="29"/>
      <c r="AO72" s="29" t="s">
        <v>197</v>
      </c>
      <c r="AP72" s="25"/>
      <c r="AQ72" s="25"/>
      <c r="AR72" s="25"/>
      <c r="AS72" s="20"/>
      <c r="AT72" s="25"/>
      <c r="AU72" s="20"/>
      <c r="AV72" s="20"/>
      <c r="AW72" s="20"/>
      <c r="AX72" s="20"/>
      <c r="AY72" s="20"/>
      <c r="AZ72" s="20"/>
      <c r="BA72" s="20"/>
      <c r="BB72" s="20"/>
      <c r="BC72" s="20"/>
      <c r="BD72" s="29">
        <f t="shared" si="9"/>
        <v>41</v>
      </c>
      <c r="BE72" s="32">
        <f t="shared" si="10"/>
        <v>72.847804878048791</v>
      </c>
      <c r="BF72" s="65"/>
      <c r="BG72" s="66">
        <f t="shared" si="6"/>
        <v>72.847804878048791</v>
      </c>
      <c r="BH72" s="20">
        <f t="shared" si="7"/>
        <v>1</v>
      </c>
      <c r="BI72" s="20">
        <v>86</v>
      </c>
      <c r="BJ72" s="29">
        <v>91.5</v>
      </c>
      <c r="BK72" s="64">
        <f t="shared" si="8"/>
        <v>88.75</v>
      </c>
    </row>
    <row r="73" spans="1:63" ht="17.25" x14ac:dyDescent="0.2">
      <c r="A73" s="29" t="s">
        <v>343</v>
      </c>
      <c r="B73" s="20">
        <v>2019117484</v>
      </c>
      <c r="C73" s="20" t="s">
        <v>344</v>
      </c>
      <c r="D73" s="20" t="s">
        <v>13</v>
      </c>
      <c r="E73" s="20" t="s">
        <v>208</v>
      </c>
      <c r="F73" s="20">
        <v>68</v>
      </c>
      <c r="G73" s="29" t="s">
        <v>195</v>
      </c>
      <c r="H73" s="20">
        <v>73</v>
      </c>
      <c r="I73" s="20">
        <v>3</v>
      </c>
      <c r="J73" s="20">
        <v>87</v>
      </c>
      <c r="K73" s="45" t="s">
        <v>196</v>
      </c>
      <c r="L73" s="20">
        <v>73</v>
      </c>
      <c r="M73" s="29" t="s">
        <v>195</v>
      </c>
      <c r="N73" s="20">
        <v>62</v>
      </c>
      <c r="O73" s="29" t="s">
        <v>197</v>
      </c>
      <c r="P73" s="20">
        <v>72</v>
      </c>
      <c r="Q73" s="29" t="s">
        <v>198</v>
      </c>
      <c r="R73" s="20">
        <v>74</v>
      </c>
      <c r="S73" s="45" t="s">
        <v>197</v>
      </c>
      <c r="T73" s="20">
        <v>65</v>
      </c>
      <c r="U73" s="29" t="s">
        <v>198</v>
      </c>
      <c r="V73" s="29">
        <v>78</v>
      </c>
      <c r="W73" s="44">
        <v>2</v>
      </c>
      <c r="X73" s="29">
        <v>75</v>
      </c>
      <c r="Y73" s="29">
        <v>3</v>
      </c>
      <c r="Z73" s="29">
        <v>76</v>
      </c>
      <c r="AA73" s="29">
        <v>3</v>
      </c>
      <c r="AB73" s="29">
        <v>67</v>
      </c>
      <c r="AC73" s="29">
        <v>2</v>
      </c>
      <c r="AD73" s="29">
        <v>80</v>
      </c>
      <c r="AE73" s="29">
        <v>3</v>
      </c>
      <c r="AF73" s="29">
        <v>79</v>
      </c>
      <c r="AG73" s="29">
        <v>2</v>
      </c>
      <c r="AH73" s="29">
        <v>76</v>
      </c>
      <c r="AI73" s="29">
        <v>3</v>
      </c>
      <c r="AJ73" s="29">
        <v>74</v>
      </c>
      <c r="AK73" s="29">
        <v>2</v>
      </c>
      <c r="AL73" s="29">
        <v>91</v>
      </c>
      <c r="AM73" s="29">
        <v>0</v>
      </c>
      <c r="AN73" s="29"/>
      <c r="AO73" s="29" t="s">
        <v>197</v>
      </c>
      <c r="AP73" s="8"/>
      <c r="AQ73" s="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9">
        <f t="shared" si="9"/>
        <v>41</v>
      </c>
      <c r="BE73" s="32">
        <f t="shared" si="10"/>
        <v>72.731707317073173</v>
      </c>
      <c r="BF73" s="65"/>
      <c r="BG73" s="66">
        <f t="shared" si="6"/>
        <v>72.731707317073173</v>
      </c>
      <c r="BH73" s="20">
        <f t="shared" si="7"/>
        <v>0</v>
      </c>
      <c r="BI73" s="20">
        <v>70</v>
      </c>
      <c r="BJ73" s="29">
        <v>89.2</v>
      </c>
      <c r="BK73" s="64">
        <f t="shared" si="8"/>
        <v>79.599999999999994</v>
      </c>
    </row>
    <row r="74" spans="1:63" ht="17.25" x14ac:dyDescent="0.2">
      <c r="A74" s="29" t="s">
        <v>345</v>
      </c>
      <c r="B74" s="20">
        <v>2019117432</v>
      </c>
      <c r="C74" s="20" t="s">
        <v>346</v>
      </c>
      <c r="D74" s="20" t="s">
        <v>13</v>
      </c>
      <c r="E74" s="20" t="s">
        <v>194</v>
      </c>
      <c r="F74" s="20">
        <v>76</v>
      </c>
      <c r="G74" s="29" t="s">
        <v>195</v>
      </c>
      <c r="H74" s="20">
        <v>75</v>
      </c>
      <c r="I74" s="20">
        <v>3</v>
      </c>
      <c r="J74" s="20">
        <v>85</v>
      </c>
      <c r="K74" s="29" t="s">
        <v>196</v>
      </c>
      <c r="L74" s="20">
        <v>60</v>
      </c>
      <c r="M74" s="29" t="s">
        <v>195</v>
      </c>
      <c r="N74" s="20">
        <v>69</v>
      </c>
      <c r="O74" s="29" t="s">
        <v>197</v>
      </c>
      <c r="P74" s="20">
        <v>82</v>
      </c>
      <c r="Q74" s="29" t="s">
        <v>198</v>
      </c>
      <c r="R74" s="20">
        <v>62</v>
      </c>
      <c r="S74" s="29" t="s">
        <v>197</v>
      </c>
      <c r="T74" s="20">
        <v>67</v>
      </c>
      <c r="U74" s="29" t="s">
        <v>198</v>
      </c>
      <c r="V74" s="29">
        <v>82</v>
      </c>
      <c r="W74" s="44">
        <v>2</v>
      </c>
      <c r="X74" s="29">
        <v>68.06</v>
      </c>
      <c r="Y74" s="29">
        <v>3</v>
      </c>
      <c r="Z74" s="29">
        <v>82</v>
      </c>
      <c r="AA74" s="29">
        <v>3</v>
      </c>
      <c r="AB74" s="29">
        <v>75</v>
      </c>
      <c r="AC74" s="29">
        <v>2</v>
      </c>
      <c r="AD74" s="29">
        <v>74</v>
      </c>
      <c r="AE74" s="29">
        <v>3</v>
      </c>
      <c r="AF74" s="29">
        <v>79</v>
      </c>
      <c r="AG74" s="29">
        <v>2</v>
      </c>
      <c r="AH74" s="29">
        <v>71</v>
      </c>
      <c r="AI74" s="29">
        <v>3</v>
      </c>
      <c r="AJ74" s="29">
        <v>79</v>
      </c>
      <c r="AK74" s="29">
        <v>2</v>
      </c>
      <c r="AL74" s="29">
        <v>92</v>
      </c>
      <c r="AM74" s="29">
        <v>0</v>
      </c>
      <c r="AN74" s="29"/>
      <c r="AO74" s="29" t="s">
        <v>197</v>
      </c>
      <c r="AP74" s="20">
        <v>69</v>
      </c>
      <c r="AQ74" s="8">
        <v>1</v>
      </c>
      <c r="AR74" s="25"/>
      <c r="AS74" s="45"/>
      <c r="AT74" s="25"/>
      <c r="AU74" s="45"/>
      <c r="AV74" s="45"/>
      <c r="AW74" s="45"/>
      <c r="AX74" s="45"/>
      <c r="AY74" s="45"/>
      <c r="AZ74" s="45"/>
      <c r="BA74" s="45"/>
      <c r="BB74" s="45"/>
      <c r="BC74" s="45"/>
      <c r="BD74" s="29">
        <f t="shared" si="9"/>
        <v>42</v>
      </c>
      <c r="BE74" s="32">
        <f t="shared" si="10"/>
        <v>72.480476190476196</v>
      </c>
      <c r="BF74" s="65"/>
      <c r="BG74" s="66">
        <f t="shared" si="6"/>
        <v>72.480476190476196</v>
      </c>
      <c r="BH74" s="20">
        <f t="shared" si="7"/>
        <v>0</v>
      </c>
      <c r="BI74" s="20">
        <v>82</v>
      </c>
      <c r="BJ74" s="29">
        <v>90</v>
      </c>
      <c r="BK74" s="64">
        <f t="shared" si="8"/>
        <v>86</v>
      </c>
    </row>
    <row r="75" spans="1:63" ht="17.25" x14ac:dyDescent="0.2">
      <c r="A75" s="29" t="s">
        <v>347</v>
      </c>
      <c r="B75" s="20">
        <v>2019117525</v>
      </c>
      <c r="C75" s="20" t="s">
        <v>348</v>
      </c>
      <c r="D75" s="20" t="s">
        <v>13</v>
      </c>
      <c r="E75" s="20" t="s">
        <v>194</v>
      </c>
      <c r="F75" s="20">
        <v>69</v>
      </c>
      <c r="G75" s="29" t="s">
        <v>195</v>
      </c>
      <c r="H75" s="20">
        <v>74</v>
      </c>
      <c r="I75" s="20">
        <v>3</v>
      </c>
      <c r="J75" s="20">
        <v>93</v>
      </c>
      <c r="K75" s="29" t="s">
        <v>196</v>
      </c>
      <c r="L75" s="20">
        <v>67</v>
      </c>
      <c r="M75" s="29" t="s">
        <v>195</v>
      </c>
      <c r="N75" s="20">
        <v>75</v>
      </c>
      <c r="O75" s="29" t="s">
        <v>197</v>
      </c>
      <c r="P75" s="20">
        <v>77</v>
      </c>
      <c r="Q75" s="29" t="s">
        <v>198</v>
      </c>
      <c r="R75" s="20">
        <v>79</v>
      </c>
      <c r="S75" s="29" t="s">
        <v>197</v>
      </c>
      <c r="T75" s="20">
        <v>75</v>
      </c>
      <c r="U75" s="29" t="s">
        <v>198</v>
      </c>
      <c r="V75" s="29">
        <v>63</v>
      </c>
      <c r="W75" s="44">
        <v>2</v>
      </c>
      <c r="X75" s="29">
        <v>67.33</v>
      </c>
      <c r="Y75" s="29">
        <v>3</v>
      </c>
      <c r="Z75" s="29">
        <v>71</v>
      </c>
      <c r="AA75" s="29">
        <v>3</v>
      </c>
      <c r="AB75" s="29">
        <v>80</v>
      </c>
      <c r="AC75" s="29">
        <v>2</v>
      </c>
      <c r="AD75" s="29">
        <v>69</v>
      </c>
      <c r="AE75" s="29">
        <v>3</v>
      </c>
      <c r="AF75" s="29">
        <v>73</v>
      </c>
      <c r="AG75" s="29">
        <v>2</v>
      </c>
      <c r="AH75" s="29">
        <v>77</v>
      </c>
      <c r="AI75" s="29">
        <v>3</v>
      </c>
      <c r="AJ75" s="29">
        <v>71</v>
      </c>
      <c r="AK75" s="29">
        <v>2</v>
      </c>
      <c r="AL75" s="29">
        <v>91</v>
      </c>
      <c r="AM75" s="29">
        <v>0</v>
      </c>
      <c r="AN75" s="29"/>
      <c r="AO75" s="29" t="s">
        <v>197</v>
      </c>
      <c r="AP75" s="20">
        <v>60</v>
      </c>
      <c r="AQ75" s="45" t="s">
        <v>197</v>
      </c>
      <c r="AR75" s="25"/>
      <c r="AS75" s="45"/>
      <c r="AT75" s="25"/>
      <c r="AU75" s="45"/>
      <c r="AV75" s="45"/>
      <c r="AW75" s="45"/>
      <c r="AX75" s="45"/>
      <c r="AY75" s="45"/>
      <c r="AZ75" s="45"/>
      <c r="BA75" s="45"/>
      <c r="BB75" s="45"/>
      <c r="BC75" s="45"/>
      <c r="BD75" s="29">
        <f t="shared" si="9"/>
        <v>44</v>
      </c>
      <c r="BE75" s="32">
        <f t="shared" si="10"/>
        <v>71.340681818181807</v>
      </c>
      <c r="BF75" s="65"/>
      <c r="BG75" s="66">
        <f t="shared" si="6"/>
        <v>71.340681818181807</v>
      </c>
      <c r="BH75" s="20">
        <f t="shared" si="7"/>
        <v>0</v>
      </c>
      <c r="BI75" s="20">
        <v>84</v>
      </c>
      <c r="BJ75" s="29">
        <v>87.6</v>
      </c>
      <c r="BK75" s="64">
        <f t="shared" si="8"/>
        <v>85.8</v>
      </c>
    </row>
    <row r="76" spans="1:63" ht="17.25" x14ac:dyDescent="0.2">
      <c r="A76" s="29" t="s">
        <v>297</v>
      </c>
      <c r="B76" s="12">
        <v>2019117502</v>
      </c>
      <c r="C76" s="12" t="s">
        <v>349</v>
      </c>
      <c r="D76" s="12" t="s">
        <v>13</v>
      </c>
      <c r="E76" s="12" t="s">
        <v>200</v>
      </c>
      <c r="F76" s="12">
        <v>77</v>
      </c>
      <c r="G76" s="43">
        <v>4</v>
      </c>
      <c r="H76" s="12">
        <v>78</v>
      </c>
      <c r="I76" s="44">
        <v>3</v>
      </c>
      <c r="J76" s="12">
        <v>85</v>
      </c>
      <c r="K76" s="44">
        <v>0</v>
      </c>
      <c r="L76" s="12">
        <v>67</v>
      </c>
      <c r="M76" s="43">
        <v>4</v>
      </c>
      <c r="N76" s="54">
        <v>55</v>
      </c>
      <c r="O76" s="44">
        <v>3</v>
      </c>
      <c r="P76" s="12">
        <v>73</v>
      </c>
      <c r="Q76" s="44">
        <v>2</v>
      </c>
      <c r="R76" s="54">
        <v>57</v>
      </c>
      <c r="S76" s="43">
        <v>3</v>
      </c>
      <c r="T76" s="12">
        <v>69</v>
      </c>
      <c r="U76" s="44">
        <v>2</v>
      </c>
      <c r="V76" s="44">
        <v>87</v>
      </c>
      <c r="W76" s="44">
        <v>2</v>
      </c>
      <c r="X76" s="44">
        <v>75</v>
      </c>
      <c r="Y76" s="29">
        <v>3</v>
      </c>
      <c r="Z76" s="44">
        <v>65</v>
      </c>
      <c r="AA76" s="29">
        <v>3</v>
      </c>
      <c r="AB76" s="44">
        <v>73</v>
      </c>
      <c r="AC76" s="29">
        <v>2</v>
      </c>
      <c r="AD76" s="44">
        <v>71</v>
      </c>
      <c r="AE76" s="29">
        <v>3</v>
      </c>
      <c r="AF76" s="44">
        <v>73</v>
      </c>
      <c r="AG76" s="29">
        <v>2</v>
      </c>
      <c r="AH76" s="44">
        <v>75</v>
      </c>
      <c r="AI76" s="29">
        <v>3</v>
      </c>
      <c r="AJ76" s="44">
        <v>91</v>
      </c>
      <c r="AK76" s="29">
        <v>2</v>
      </c>
      <c r="AL76" s="44">
        <v>91</v>
      </c>
      <c r="AM76" s="29">
        <v>0</v>
      </c>
      <c r="AN76" s="29"/>
      <c r="AO76" s="29" t="s">
        <v>197</v>
      </c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9">
        <f t="shared" si="9"/>
        <v>41</v>
      </c>
      <c r="BE76" s="32">
        <f t="shared" si="10"/>
        <v>71.609756097560975</v>
      </c>
      <c r="BF76" s="65"/>
      <c r="BG76" s="66">
        <f t="shared" si="6"/>
        <v>71.609756097560975</v>
      </c>
      <c r="BH76" s="20">
        <f t="shared" si="7"/>
        <v>2</v>
      </c>
      <c r="BI76" s="12">
        <v>74</v>
      </c>
      <c r="BJ76" s="44">
        <v>82</v>
      </c>
      <c r="BK76" s="64">
        <f t="shared" si="8"/>
        <v>78</v>
      </c>
    </row>
  </sheetData>
  <phoneticPr fontId="1" type="noConversion"/>
  <conditionalFormatting sqref="L2:L31">
    <cfRule type="cellIs" dxfId="14" priority="13" operator="lessThan">
      <formula>60</formula>
    </cfRule>
  </conditionalFormatting>
  <conditionalFormatting sqref="P2:P31">
    <cfRule type="cellIs" dxfId="13" priority="14" operator="lessThan">
      <formula>60</formula>
    </cfRule>
    <cfRule type="cellIs" dxfId="12" priority="15" operator="lessThan">
      <formula>60</formula>
    </cfRule>
  </conditionalFormatting>
  <conditionalFormatting sqref="R2:R31">
    <cfRule type="cellIs" dxfId="11" priority="12" operator="lessThan">
      <formula>60</formula>
    </cfRule>
  </conditionalFormatting>
  <conditionalFormatting sqref="T2:T31">
    <cfRule type="cellIs" dxfId="10" priority="11" operator="lessThan">
      <formula>60</formula>
    </cfRule>
  </conditionalFormatting>
  <conditionalFormatting sqref="V1:V76">
    <cfRule type="cellIs" dxfId="9" priority="10" operator="lessThan">
      <formula>60</formula>
    </cfRule>
  </conditionalFormatting>
  <conditionalFormatting sqref="X1:X76">
    <cfRule type="cellIs" dxfId="8" priority="9" operator="lessThan">
      <formula>60</formula>
    </cfRule>
  </conditionalFormatting>
  <conditionalFormatting sqref="Z1:Z76">
    <cfRule type="cellIs" dxfId="7" priority="8" operator="lessThan">
      <formula>60</formula>
    </cfRule>
  </conditionalFormatting>
  <conditionalFormatting sqref="AB1:AB76">
    <cfRule type="cellIs" dxfId="6" priority="7" operator="lessThan">
      <formula>60</formula>
    </cfRule>
  </conditionalFormatting>
  <conditionalFormatting sqref="AD1:AD76">
    <cfRule type="cellIs" dxfId="5" priority="6" operator="lessThan">
      <formula>60</formula>
    </cfRule>
  </conditionalFormatting>
  <conditionalFormatting sqref="AF1:AF76">
    <cfRule type="cellIs" dxfId="4" priority="5" operator="lessThan">
      <formula>60</formula>
    </cfRule>
  </conditionalFormatting>
  <conditionalFormatting sqref="AH1:AH76">
    <cfRule type="cellIs" dxfId="3" priority="4" operator="lessThan">
      <formula>60</formula>
    </cfRule>
  </conditionalFormatting>
  <conditionalFormatting sqref="AJ1:AJ76">
    <cfRule type="cellIs" dxfId="2" priority="3" operator="lessThan">
      <formula>60</formula>
    </cfRule>
  </conditionalFormatting>
  <conditionalFormatting sqref="BJ1:BJ76">
    <cfRule type="cellIs" dxfId="1" priority="2" operator="lessThan">
      <formula>60</formula>
    </cfRule>
  </conditionalFormatting>
  <conditionalFormatting sqref="AL1:AL76">
    <cfRule type="cellIs" dxfId="0" priority="1" operator="lessThan">
      <formula>60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DD7BB-E32C-4D21-9713-9ACAD6D7917C}">
  <dimension ref="A1:BC31"/>
  <sheetViews>
    <sheetView topLeftCell="A5" zoomScale="55" zoomScaleNormal="55" workbookViewId="0">
      <selection activeCell="P44" sqref="P44"/>
    </sheetView>
  </sheetViews>
  <sheetFormatPr defaultRowHeight="14.25" x14ac:dyDescent="0.2"/>
  <cols>
    <col min="1" max="1" width="4.75" customWidth="1"/>
    <col min="2" max="2" width="14.625" customWidth="1"/>
    <col min="3" max="3" width="20.625" bestFit="1" customWidth="1"/>
    <col min="4" max="4" width="5.625" customWidth="1"/>
    <col min="5" max="5" width="23.375" bestFit="1" customWidth="1"/>
    <col min="6" max="6" width="15.75" bestFit="1" customWidth="1"/>
    <col min="7" max="7" width="4.75" customWidth="1"/>
    <col min="8" max="8" width="16" customWidth="1"/>
    <col min="9" max="9" width="4.75" customWidth="1"/>
    <col min="10" max="10" width="16" customWidth="1"/>
    <col min="11" max="11" width="4.75" customWidth="1"/>
    <col min="12" max="12" width="16" customWidth="1"/>
    <col min="13" max="13" width="4.75" customWidth="1"/>
    <col min="14" max="14" width="15.375" customWidth="1"/>
    <col min="15" max="15" width="4.75" customWidth="1"/>
    <col min="16" max="16" width="16" customWidth="1"/>
    <col min="17" max="17" width="4.75" customWidth="1"/>
    <col min="18" max="18" width="16" customWidth="1"/>
    <col min="19" max="19" width="4.75" customWidth="1"/>
    <col min="20" max="20" width="16" customWidth="1"/>
    <col min="21" max="21" width="4.75" customWidth="1"/>
    <col min="22" max="22" width="16" customWidth="1"/>
    <col min="23" max="23" width="4.75" customWidth="1"/>
    <col min="24" max="24" width="16" customWidth="1"/>
    <col min="25" max="25" width="4.75" customWidth="1"/>
    <col min="26" max="26" width="16" customWidth="1"/>
    <col min="27" max="27" width="4.75" customWidth="1"/>
    <col min="28" max="28" width="15.75" bestFit="1" customWidth="1"/>
    <col min="29" max="29" width="4.75" customWidth="1"/>
    <col min="30" max="30" width="16" customWidth="1"/>
    <col min="31" max="31" width="4.75" customWidth="1"/>
    <col min="32" max="32" width="16" customWidth="1"/>
    <col min="33" max="33" width="4.75" customWidth="1"/>
    <col min="34" max="34" width="16" customWidth="1"/>
    <col min="35" max="35" width="4.75" customWidth="1"/>
    <col min="36" max="36" width="16" customWidth="1"/>
    <col min="37" max="37" width="4.75" customWidth="1"/>
    <col min="38" max="38" width="16" customWidth="1"/>
    <col min="39" max="39" width="4.75" customWidth="1"/>
    <col min="40" max="47" width="8.25" customWidth="1"/>
    <col min="53" max="55" width="16" customWidth="1"/>
  </cols>
  <sheetData>
    <row r="1" spans="1:55" ht="9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506</v>
      </c>
      <c r="I1" s="1" t="s">
        <v>6</v>
      </c>
      <c r="J1" s="1" t="s">
        <v>507</v>
      </c>
      <c r="K1" s="1" t="s">
        <v>6</v>
      </c>
      <c r="L1" s="1" t="s">
        <v>508</v>
      </c>
      <c r="M1" s="1" t="s">
        <v>6</v>
      </c>
      <c r="N1" s="1" t="s">
        <v>497</v>
      </c>
      <c r="O1" s="1" t="s">
        <v>26</v>
      </c>
      <c r="P1" s="1" t="s">
        <v>7</v>
      </c>
      <c r="Q1" s="1" t="s">
        <v>6</v>
      </c>
      <c r="R1" s="1" t="s">
        <v>8</v>
      </c>
      <c r="S1" s="1" t="s">
        <v>6</v>
      </c>
      <c r="T1" s="1" t="s">
        <v>509</v>
      </c>
      <c r="U1" s="1" t="s">
        <v>6</v>
      </c>
      <c r="V1" s="1" t="s">
        <v>510</v>
      </c>
      <c r="W1" s="1" t="s">
        <v>6</v>
      </c>
      <c r="X1" s="1" t="s">
        <v>511</v>
      </c>
      <c r="Y1" s="1" t="s">
        <v>6</v>
      </c>
      <c r="Z1" s="73" t="s">
        <v>512</v>
      </c>
      <c r="AA1" s="73" t="s">
        <v>513</v>
      </c>
      <c r="AB1" s="73" t="s">
        <v>9</v>
      </c>
      <c r="AC1" s="73" t="s">
        <v>513</v>
      </c>
      <c r="AD1" s="73" t="s">
        <v>514</v>
      </c>
      <c r="AE1" s="73" t="s">
        <v>513</v>
      </c>
      <c r="AF1" s="73" t="s">
        <v>515</v>
      </c>
      <c r="AG1" s="73" t="s">
        <v>513</v>
      </c>
      <c r="AH1" s="73" t="s">
        <v>10</v>
      </c>
      <c r="AI1" s="73" t="s">
        <v>513</v>
      </c>
      <c r="AJ1" s="73" t="s">
        <v>516</v>
      </c>
      <c r="AK1" s="73" t="s">
        <v>513</v>
      </c>
      <c r="AL1" s="73" t="s">
        <v>517</v>
      </c>
      <c r="AM1" s="1" t="s">
        <v>6</v>
      </c>
      <c r="AN1" s="73" t="s">
        <v>518</v>
      </c>
      <c r="AO1" s="1" t="s">
        <v>6</v>
      </c>
      <c r="AP1" s="73" t="s">
        <v>519</v>
      </c>
      <c r="AQ1" s="1" t="s">
        <v>6</v>
      </c>
      <c r="AR1" s="74" t="s">
        <v>520</v>
      </c>
      <c r="AS1" s="75" t="s">
        <v>6</v>
      </c>
      <c r="AT1" s="76" t="s">
        <v>521</v>
      </c>
      <c r="AU1" s="75" t="s">
        <v>6</v>
      </c>
      <c r="AV1" s="1" t="s">
        <v>522</v>
      </c>
      <c r="AW1" s="1" t="s">
        <v>484</v>
      </c>
      <c r="AX1" s="1" t="s">
        <v>616</v>
      </c>
      <c r="AY1" s="1" t="s">
        <v>38</v>
      </c>
      <c r="AZ1" s="1" t="s">
        <v>523</v>
      </c>
      <c r="BA1" s="1" t="s">
        <v>524</v>
      </c>
      <c r="BB1" s="73" t="s">
        <v>11</v>
      </c>
      <c r="BC1" s="77" t="s">
        <v>525</v>
      </c>
    </row>
    <row r="2" spans="1:55" ht="17.25" x14ac:dyDescent="0.2">
      <c r="A2" s="2">
        <v>1</v>
      </c>
      <c r="B2" s="2">
        <v>2019112084</v>
      </c>
      <c r="C2" s="2" t="s">
        <v>529</v>
      </c>
      <c r="D2" s="2" t="s">
        <v>12</v>
      </c>
      <c r="E2" s="2" t="s">
        <v>527</v>
      </c>
      <c r="F2" s="2">
        <v>77</v>
      </c>
      <c r="G2" s="2">
        <v>3</v>
      </c>
      <c r="H2" s="2">
        <v>87</v>
      </c>
      <c r="I2" s="2">
        <v>3</v>
      </c>
      <c r="J2" s="2">
        <v>100</v>
      </c>
      <c r="K2" s="2">
        <v>3</v>
      </c>
      <c r="L2" s="2">
        <v>93</v>
      </c>
      <c r="M2" s="2">
        <v>4</v>
      </c>
      <c r="N2" s="2">
        <v>86</v>
      </c>
      <c r="O2" s="2">
        <v>3</v>
      </c>
      <c r="P2" s="2">
        <v>90</v>
      </c>
      <c r="Q2" s="2">
        <v>0</v>
      </c>
      <c r="R2" s="2">
        <v>86</v>
      </c>
      <c r="S2" s="2">
        <v>4</v>
      </c>
      <c r="T2" s="2">
        <v>91.44</v>
      </c>
      <c r="U2" s="2">
        <v>2</v>
      </c>
      <c r="V2" s="2">
        <v>0</v>
      </c>
      <c r="W2" s="2">
        <v>0</v>
      </c>
      <c r="X2" s="2">
        <v>94</v>
      </c>
      <c r="Y2" s="2">
        <v>3</v>
      </c>
      <c r="Z2" s="78">
        <v>90</v>
      </c>
      <c r="AA2" s="78">
        <v>3</v>
      </c>
      <c r="AB2" s="78">
        <v>85</v>
      </c>
      <c r="AC2" s="78">
        <v>2</v>
      </c>
      <c r="AD2" s="78">
        <v>91</v>
      </c>
      <c r="AE2" s="78">
        <v>3</v>
      </c>
      <c r="AF2" s="78">
        <v>95.12</v>
      </c>
      <c r="AG2" s="78">
        <v>2</v>
      </c>
      <c r="AH2" s="78">
        <v>93</v>
      </c>
      <c r="AI2" s="78">
        <v>0</v>
      </c>
      <c r="AJ2" s="78">
        <v>94.8</v>
      </c>
      <c r="AK2" s="78">
        <v>3</v>
      </c>
      <c r="AL2" s="79"/>
      <c r="AM2" s="2">
        <v>0</v>
      </c>
      <c r="AN2" s="78">
        <v>93</v>
      </c>
      <c r="AO2" s="2">
        <v>2</v>
      </c>
      <c r="AP2" s="79"/>
      <c r="AQ2" s="2">
        <v>0</v>
      </c>
      <c r="AR2" s="4"/>
      <c r="AS2" s="2">
        <v>0</v>
      </c>
      <c r="AT2" s="4"/>
      <c r="AU2" s="2">
        <v>0</v>
      </c>
      <c r="AV2" s="2">
        <f>G2+I2+K2+M2++O2+Q2+S2+U2+W2+Y2+AA2+AC2+AE2+AG2+AI2+AK2+AM2+AO2+AQ2+AS2+AU2</f>
        <v>40</v>
      </c>
      <c r="AW2" s="3">
        <f t="shared" ref="AW2:AW31" si="0">(F2*G2+H2*I2+J2*K2+L2*M2+N2*O2+P2*Q2+R2*S2+T2*U2+V2*W2+X2*Y2+Z2*AA2+AB2*AC2+AD2*AE2+AF2*AG2+AH2*AI2+AJ2*AK2+AL2*AM2+AN2*AO2+AP2*AQ2+AR2*AS2+AT2*AU2)/AV2</f>
        <v>90.113</v>
      </c>
      <c r="AX2" s="3">
        <v>3</v>
      </c>
      <c r="AY2" s="3">
        <f t="shared" ref="AY2:AY31" si="1">AW2+AX2</f>
        <v>93.113</v>
      </c>
      <c r="AZ2" s="2">
        <v>0</v>
      </c>
      <c r="BA2" s="2">
        <v>87</v>
      </c>
      <c r="BB2" s="78">
        <v>93.5</v>
      </c>
      <c r="BC2" s="80">
        <f t="shared" ref="BC2:BC31" si="2">BA2*0.5+BB2*0.5</f>
        <v>90.25</v>
      </c>
    </row>
    <row r="3" spans="1:55" ht="17.25" x14ac:dyDescent="0.2">
      <c r="A3" s="2">
        <v>2</v>
      </c>
      <c r="B3" s="2">
        <v>2019112101</v>
      </c>
      <c r="C3" s="2" t="s">
        <v>526</v>
      </c>
      <c r="D3" s="2" t="s">
        <v>12</v>
      </c>
      <c r="E3" s="2" t="s">
        <v>527</v>
      </c>
      <c r="F3" s="2">
        <v>82</v>
      </c>
      <c r="G3" s="2">
        <v>3</v>
      </c>
      <c r="H3" s="2">
        <v>91</v>
      </c>
      <c r="I3" s="2">
        <v>3</v>
      </c>
      <c r="J3" s="2">
        <v>97</v>
      </c>
      <c r="K3" s="2">
        <v>3</v>
      </c>
      <c r="L3" s="2">
        <v>93</v>
      </c>
      <c r="M3" s="2">
        <v>4</v>
      </c>
      <c r="N3" s="2">
        <v>90</v>
      </c>
      <c r="O3" s="2">
        <v>3</v>
      </c>
      <c r="P3" s="2">
        <v>90</v>
      </c>
      <c r="Q3" s="2">
        <v>0</v>
      </c>
      <c r="R3" s="2">
        <v>95</v>
      </c>
      <c r="S3" s="2">
        <v>4</v>
      </c>
      <c r="T3" s="2">
        <v>88.28</v>
      </c>
      <c r="U3" s="2">
        <v>2</v>
      </c>
      <c r="V3" s="2">
        <v>90</v>
      </c>
      <c r="W3" s="2">
        <v>2</v>
      </c>
      <c r="X3" s="2">
        <v>0</v>
      </c>
      <c r="Y3" s="2">
        <v>0</v>
      </c>
      <c r="Z3" s="78">
        <v>93</v>
      </c>
      <c r="AA3" s="78">
        <v>3</v>
      </c>
      <c r="AB3" s="78">
        <v>93</v>
      </c>
      <c r="AC3" s="78">
        <v>2</v>
      </c>
      <c r="AD3" s="78">
        <v>91</v>
      </c>
      <c r="AE3" s="78">
        <v>3</v>
      </c>
      <c r="AF3" s="78">
        <v>93.21</v>
      </c>
      <c r="AG3" s="78">
        <v>2</v>
      </c>
      <c r="AH3" s="78">
        <v>93</v>
      </c>
      <c r="AI3" s="78">
        <v>0</v>
      </c>
      <c r="AJ3" s="78">
        <v>91.8</v>
      </c>
      <c r="AK3" s="78">
        <v>3</v>
      </c>
      <c r="AL3" s="78">
        <v>97.9</v>
      </c>
      <c r="AM3" s="2">
        <v>3</v>
      </c>
      <c r="AN3" s="79"/>
      <c r="AO3" s="2">
        <v>0</v>
      </c>
      <c r="AP3" s="79"/>
      <c r="AQ3" s="2">
        <v>0</v>
      </c>
      <c r="AR3" s="4"/>
      <c r="AS3" s="2">
        <v>0</v>
      </c>
      <c r="AT3" s="4"/>
      <c r="AU3" s="2">
        <v>0</v>
      </c>
      <c r="AV3" s="2">
        <f>G3+I3+K3+M3++O3+Q3+S3+U3+W3+Y3+AA3+AC3+AE3+AG3+AI3+AK3+AM3+AO3+AQ3+AS3+AU3</f>
        <v>40</v>
      </c>
      <c r="AW3" s="3">
        <f t="shared" si="0"/>
        <v>92.051999999999992</v>
      </c>
      <c r="AX3" s="3">
        <v>0.8</v>
      </c>
      <c r="AY3" s="3">
        <f t="shared" si="1"/>
        <v>92.85199999999999</v>
      </c>
      <c r="AZ3" s="2">
        <v>0</v>
      </c>
      <c r="BA3" s="2">
        <v>75</v>
      </c>
      <c r="BB3" s="78">
        <v>90.4</v>
      </c>
      <c r="BC3" s="80">
        <f t="shared" si="2"/>
        <v>82.7</v>
      </c>
    </row>
    <row r="4" spans="1:55" ht="17.25" x14ac:dyDescent="0.2">
      <c r="A4" s="2">
        <v>3</v>
      </c>
      <c r="B4" s="2">
        <v>2019110767</v>
      </c>
      <c r="C4" s="2" t="s">
        <v>528</v>
      </c>
      <c r="D4" s="2" t="s">
        <v>13</v>
      </c>
      <c r="E4" s="2" t="s">
        <v>527</v>
      </c>
      <c r="F4" s="2">
        <v>76</v>
      </c>
      <c r="G4" s="2">
        <v>3</v>
      </c>
      <c r="H4" s="2">
        <v>87</v>
      </c>
      <c r="I4" s="2">
        <v>3</v>
      </c>
      <c r="J4" s="2">
        <v>90</v>
      </c>
      <c r="K4" s="2">
        <v>3</v>
      </c>
      <c r="L4" s="2">
        <v>93</v>
      </c>
      <c r="M4" s="2">
        <v>4</v>
      </c>
      <c r="N4" s="2">
        <v>84</v>
      </c>
      <c r="O4" s="2">
        <v>3</v>
      </c>
      <c r="P4" s="2">
        <v>95</v>
      </c>
      <c r="Q4" s="2">
        <v>0</v>
      </c>
      <c r="R4" s="2">
        <v>96</v>
      </c>
      <c r="S4" s="2">
        <v>4</v>
      </c>
      <c r="T4" s="2">
        <v>98.8</v>
      </c>
      <c r="U4" s="2">
        <v>2</v>
      </c>
      <c r="V4" s="2">
        <v>0</v>
      </c>
      <c r="W4" s="2">
        <v>0</v>
      </c>
      <c r="X4" s="2">
        <v>90</v>
      </c>
      <c r="Y4" s="2">
        <v>3</v>
      </c>
      <c r="Z4" s="78">
        <v>97</v>
      </c>
      <c r="AA4" s="78">
        <v>3</v>
      </c>
      <c r="AB4" s="78">
        <v>77</v>
      </c>
      <c r="AC4" s="78">
        <v>2</v>
      </c>
      <c r="AD4" s="78">
        <v>87</v>
      </c>
      <c r="AE4" s="78">
        <v>3</v>
      </c>
      <c r="AF4" s="78">
        <v>90.53</v>
      </c>
      <c r="AG4" s="78">
        <v>2</v>
      </c>
      <c r="AH4" s="78">
        <v>95</v>
      </c>
      <c r="AI4" s="78">
        <v>0</v>
      </c>
      <c r="AJ4" s="78">
        <v>96.55</v>
      </c>
      <c r="AK4" s="78">
        <v>3</v>
      </c>
      <c r="AL4" s="78">
        <v>98.7</v>
      </c>
      <c r="AM4" s="2">
        <v>3</v>
      </c>
      <c r="AN4" s="79"/>
      <c r="AO4" s="2">
        <v>0</v>
      </c>
      <c r="AP4" s="79"/>
      <c r="AQ4" s="2">
        <v>0</v>
      </c>
      <c r="AR4" s="4"/>
      <c r="AS4" s="2">
        <v>0</v>
      </c>
      <c r="AT4" s="4"/>
      <c r="AU4" s="2">
        <v>0</v>
      </c>
      <c r="AV4" s="2">
        <f>G4+I4+K4+M4+O4+Q4+S4+U4+W4+Y4+AA4+AC4+AE4+AG4+AI4+AK4+AM4+AO4+AQ4+AS4+AU4</f>
        <v>41</v>
      </c>
      <c r="AW4" s="3">
        <f t="shared" si="0"/>
        <v>90.424634146341461</v>
      </c>
      <c r="AX4" s="3">
        <v>1.42</v>
      </c>
      <c r="AY4" s="3">
        <f t="shared" si="1"/>
        <v>91.844634146341463</v>
      </c>
      <c r="AZ4" s="2">
        <v>0</v>
      </c>
      <c r="BA4" s="2">
        <v>73</v>
      </c>
      <c r="BB4" s="78">
        <v>97.5</v>
      </c>
      <c r="BC4" s="80">
        <f t="shared" si="2"/>
        <v>85.25</v>
      </c>
    </row>
    <row r="5" spans="1:55" ht="17.25" x14ac:dyDescent="0.2">
      <c r="A5" s="2">
        <v>4</v>
      </c>
      <c r="B5" s="2">
        <v>2019112040</v>
      </c>
      <c r="C5" s="2" t="s">
        <v>531</v>
      </c>
      <c r="D5" s="2" t="s">
        <v>13</v>
      </c>
      <c r="E5" s="2" t="s">
        <v>527</v>
      </c>
      <c r="F5" s="2">
        <v>86</v>
      </c>
      <c r="G5" s="2">
        <v>3</v>
      </c>
      <c r="H5" s="2">
        <v>82</v>
      </c>
      <c r="I5" s="2">
        <v>3</v>
      </c>
      <c r="J5" s="2">
        <v>88</v>
      </c>
      <c r="K5" s="2">
        <v>3</v>
      </c>
      <c r="L5" s="2">
        <v>93</v>
      </c>
      <c r="M5" s="2">
        <v>4</v>
      </c>
      <c r="N5" s="2">
        <v>81</v>
      </c>
      <c r="O5" s="2">
        <v>3</v>
      </c>
      <c r="P5" s="2">
        <v>90</v>
      </c>
      <c r="Q5" s="2">
        <v>0</v>
      </c>
      <c r="R5" s="2">
        <v>94</v>
      </c>
      <c r="S5" s="2">
        <v>4</v>
      </c>
      <c r="T5" s="2">
        <v>89.11</v>
      </c>
      <c r="U5" s="2">
        <v>2</v>
      </c>
      <c r="V5" s="2">
        <v>92</v>
      </c>
      <c r="W5" s="2">
        <v>2</v>
      </c>
      <c r="X5" s="2">
        <v>88</v>
      </c>
      <c r="Y5" s="2">
        <v>3</v>
      </c>
      <c r="Z5" s="78">
        <v>93</v>
      </c>
      <c r="AA5" s="78">
        <v>3</v>
      </c>
      <c r="AB5" s="78">
        <v>83</v>
      </c>
      <c r="AC5" s="78">
        <v>2</v>
      </c>
      <c r="AD5" s="78">
        <v>84</v>
      </c>
      <c r="AE5" s="78">
        <v>3</v>
      </c>
      <c r="AF5" s="78">
        <v>84.91</v>
      </c>
      <c r="AG5" s="78">
        <v>2</v>
      </c>
      <c r="AH5" s="78">
        <v>93</v>
      </c>
      <c r="AI5" s="78">
        <v>0</v>
      </c>
      <c r="AJ5" s="78">
        <v>93.3</v>
      </c>
      <c r="AK5" s="78">
        <v>3</v>
      </c>
      <c r="AL5" s="79"/>
      <c r="AM5" s="2">
        <v>0</v>
      </c>
      <c r="AN5" s="79"/>
      <c r="AO5" s="2">
        <v>0</v>
      </c>
      <c r="AP5" s="79"/>
      <c r="AQ5" s="2">
        <v>0</v>
      </c>
      <c r="AR5" s="4"/>
      <c r="AS5" s="2">
        <v>0</v>
      </c>
      <c r="AT5" s="4"/>
      <c r="AU5" s="2">
        <v>0</v>
      </c>
      <c r="AV5" s="2">
        <f t="shared" ref="AV5:AV31" si="3">G5+I5+K5+M5++O5+Q5+S5+U5+W5+Y5+AA5+AC5+AE5+AG5+AI5+AK5+AM5+AO5+AQ5+AS5+AU5</f>
        <v>40</v>
      </c>
      <c r="AW5" s="3">
        <f t="shared" si="0"/>
        <v>88.298500000000018</v>
      </c>
      <c r="AX5" s="3">
        <v>3</v>
      </c>
      <c r="AY5" s="3">
        <f t="shared" si="1"/>
        <v>91.298500000000018</v>
      </c>
      <c r="AZ5" s="2">
        <v>0</v>
      </c>
      <c r="BA5" s="2">
        <v>85</v>
      </c>
      <c r="BB5" s="78">
        <v>90.6</v>
      </c>
      <c r="BC5" s="80">
        <f t="shared" si="2"/>
        <v>87.8</v>
      </c>
    </row>
    <row r="6" spans="1:55" ht="17.25" x14ac:dyDescent="0.2">
      <c r="A6" s="2">
        <v>5</v>
      </c>
      <c r="B6" s="2">
        <v>2019112132</v>
      </c>
      <c r="C6" s="2" t="s">
        <v>533</v>
      </c>
      <c r="D6" s="2" t="s">
        <v>12</v>
      </c>
      <c r="E6" s="2" t="s">
        <v>527</v>
      </c>
      <c r="F6" s="2">
        <v>72</v>
      </c>
      <c r="G6" s="2">
        <v>3</v>
      </c>
      <c r="H6" s="2">
        <v>85</v>
      </c>
      <c r="I6" s="2">
        <v>3</v>
      </c>
      <c r="J6" s="2">
        <v>87</v>
      </c>
      <c r="K6" s="2">
        <v>3</v>
      </c>
      <c r="L6" s="2">
        <v>94</v>
      </c>
      <c r="M6" s="2">
        <v>4</v>
      </c>
      <c r="N6" s="2">
        <v>86</v>
      </c>
      <c r="O6" s="2">
        <v>3</v>
      </c>
      <c r="P6" s="2">
        <v>90</v>
      </c>
      <c r="Q6" s="2">
        <v>0</v>
      </c>
      <c r="R6" s="2">
        <v>96</v>
      </c>
      <c r="S6" s="2">
        <v>4</v>
      </c>
      <c r="T6" s="2">
        <v>95.48</v>
      </c>
      <c r="U6" s="2">
        <v>2</v>
      </c>
      <c r="V6" s="2">
        <v>0</v>
      </c>
      <c r="W6" s="2">
        <v>0</v>
      </c>
      <c r="X6" s="2">
        <v>80</v>
      </c>
      <c r="Y6" s="2">
        <v>3</v>
      </c>
      <c r="Z6" s="78">
        <v>91</v>
      </c>
      <c r="AA6" s="78">
        <v>3</v>
      </c>
      <c r="AB6" s="78">
        <v>78</v>
      </c>
      <c r="AC6" s="78">
        <v>2</v>
      </c>
      <c r="AD6" s="78">
        <v>87</v>
      </c>
      <c r="AE6" s="78">
        <v>3</v>
      </c>
      <c r="AF6" s="78">
        <v>91.12</v>
      </c>
      <c r="AG6" s="78">
        <v>2</v>
      </c>
      <c r="AH6" s="78">
        <v>93</v>
      </c>
      <c r="AI6" s="78">
        <v>0</v>
      </c>
      <c r="AJ6" s="78">
        <v>95.8</v>
      </c>
      <c r="AK6" s="78">
        <v>3</v>
      </c>
      <c r="AL6" s="79"/>
      <c r="AM6" s="2">
        <v>0</v>
      </c>
      <c r="AN6" s="78">
        <v>86</v>
      </c>
      <c r="AO6" s="2">
        <v>2</v>
      </c>
      <c r="AP6" s="79"/>
      <c r="AQ6" s="2">
        <v>0</v>
      </c>
      <c r="AR6" s="4"/>
      <c r="AS6" s="2">
        <v>0</v>
      </c>
      <c r="AT6" s="4"/>
      <c r="AU6" s="2">
        <v>0</v>
      </c>
      <c r="AV6" s="2">
        <f t="shared" si="3"/>
        <v>40</v>
      </c>
      <c r="AW6" s="3">
        <f t="shared" si="0"/>
        <v>87.814999999999998</v>
      </c>
      <c r="AX6" s="3">
        <v>3</v>
      </c>
      <c r="AY6" s="3">
        <f t="shared" si="1"/>
        <v>90.814999999999998</v>
      </c>
      <c r="AZ6" s="2">
        <v>0</v>
      </c>
      <c r="BA6" s="2">
        <v>78</v>
      </c>
      <c r="BB6" s="78">
        <v>91.8</v>
      </c>
      <c r="BC6" s="80">
        <f t="shared" si="2"/>
        <v>84.9</v>
      </c>
    </row>
    <row r="7" spans="1:55" ht="17.25" x14ac:dyDescent="0.2">
      <c r="A7" s="2">
        <v>6</v>
      </c>
      <c r="B7" s="2">
        <v>2019112104</v>
      </c>
      <c r="C7" s="2" t="s">
        <v>534</v>
      </c>
      <c r="D7" s="2" t="s">
        <v>13</v>
      </c>
      <c r="E7" s="2" t="s">
        <v>527</v>
      </c>
      <c r="F7" s="2">
        <v>83</v>
      </c>
      <c r="G7" s="2">
        <v>3</v>
      </c>
      <c r="H7" s="2">
        <v>88</v>
      </c>
      <c r="I7" s="2">
        <v>3</v>
      </c>
      <c r="J7" s="2">
        <v>90</v>
      </c>
      <c r="K7" s="2">
        <v>3</v>
      </c>
      <c r="L7" s="2">
        <v>90</v>
      </c>
      <c r="M7" s="2">
        <v>4</v>
      </c>
      <c r="N7" s="2">
        <v>93</v>
      </c>
      <c r="O7" s="2">
        <v>3</v>
      </c>
      <c r="P7" s="2">
        <v>90</v>
      </c>
      <c r="Q7" s="2">
        <v>0</v>
      </c>
      <c r="R7" s="2">
        <v>92</v>
      </c>
      <c r="S7" s="2">
        <v>4</v>
      </c>
      <c r="T7" s="2">
        <v>90.42</v>
      </c>
      <c r="U7" s="2">
        <v>2</v>
      </c>
      <c r="V7" s="2">
        <v>95</v>
      </c>
      <c r="W7" s="2">
        <v>2</v>
      </c>
      <c r="X7" s="2">
        <v>79</v>
      </c>
      <c r="Y7" s="2">
        <v>3</v>
      </c>
      <c r="Z7" s="78">
        <v>90</v>
      </c>
      <c r="AA7" s="78">
        <v>3</v>
      </c>
      <c r="AB7" s="78">
        <v>86</v>
      </c>
      <c r="AC7" s="78">
        <v>2</v>
      </c>
      <c r="AD7" s="78">
        <v>86</v>
      </c>
      <c r="AE7" s="78">
        <v>3</v>
      </c>
      <c r="AF7" s="78">
        <v>89.22</v>
      </c>
      <c r="AG7" s="78">
        <v>2</v>
      </c>
      <c r="AH7" s="78">
        <v>93</v>
      </c>
      <c r="AI7" s="78">
        <v>0</v>
      </c>
      <c r="AJ7" s="78">
        <v>78.55</v>
      </c>
      <c r="AK7" s="78">
        <v>3</v>
      </c>
      <c r="AL7" s="79"/>
      <c r="AM7" s="2">
        <v>0</v>
      </c>
      <c r="AN7" s="79"/>
      <c r="AO7" s="2">
        <v>0</v>
      </c>
      <c r="AP7" s="79"/>
      <c r="AQ7" s="2">
        <v>0</v>
      </c>
      <c r="AR7" s="4"/>
      <c r="AS7" s="2">
        <v>0</v>
      </c>
      <c r="AT7" s="4"/>
      <c r="AU7" s="2">
        <v>0</v>
      </c>
      <c r="AV7" s="2">
        <f t="shared" si="3"/>
        <v>40</v>
      </c>
      <c r="AW7" s="3">
        <f t="shared" si="0"/>
        <v>87.79825000000001</v>
      </c>
      <c r="AX7" s="3">
        <v>3</v>
      </c>
      <c r="AY7" s="3">
        <f t="shared" si="1"/>
        <v>90.79825000000001</v>
      </c>
      <c r="AZ7" s="2">
        <v>0</v>
      </c>
      <c r="BA7" s="2">
        <v>84</v>
      </c>
      <c r="BB7" s="78">
        <v>93</v>
      </c>
      <c r="BC7" s="80">
        <f t="shared" si="2"/>
        <v>88.5</v>
      </c>
    </row>
    <row r="8" spans="1:55" ht="17.25" x14ac:dyDescent="0.2">
      <c r="A8" s="2">
        <v>7</v>
      </c>
      <c r="B8" s="2">
        <v>2019112126</v>
      </c>
      <c r="C8" s="2" t="s">
        <v>530</v>
      </c>
      <c r="D8" s="2" t="s">
        <v>13</v>
      </c>
      <c r="E8" s="2" t="s">
        <v>527</v>
      </c>
      <c r="F8" s="2">
        <v>74</v>
      </c>
      <c r="G8" s="2">
        <v>3</v>
      </c>
      <c r="H8" s="2">
        <v>87</v>
      </c>
      <c r="I8" s="2">
        <v>3</v>
      </c>
      <c r="J8" s="2">
        <v>94</v>
      </c>
      <c r="K8" s="2">
        <v>3</v>
      </c>
      <c r="L8" s="2">
        <v>94</v>
      </c>
      <c r="M8" s="2">
        <v>4</v>
      </c>
      <c r="N8" s="2">
        <v>83</v>
      </c>
      <c r="O8" s="2">
        <v>3</v>
      </c>
      <c r="P8" s="2">
        <v>90</v>
      </c>
      <c r="Q8" s="2">
        <v>0</v>
      </c>
      <c r="R8" s="2">
        <v>90</v>
      </c>
      <c r="S8" s="2">
        <v>4</v>
      </c>
      <c r="T8" s="2">
        <v>92.26</v>
      </c>
      <c r="U8" s="2">
        <v>2</v>
      </c>
      <c r="V8" s="2">
        <v>95</v>
      </c>
      <c r="W8" s="2">
        <v>2</v>
      </c>
      <c r="X8" s="2">
        <v>90</v>
      </c>
      <c r="Y8" s="2">
        <v>3</v>
      </c>
      <c r="Z8" s="78">
        <v>95</v>
      </c>
      <c r="AA8" s="78">
        <v>3</v>
      </c>
      <c r="AB8" s="78">
        <v>82</v>
      </c>
      <c r="AC8" s="78">
        <v>2</v>
      </c>
      <c r="AD8" s="78">
        <v>86</v>
      </c>
      <c r="AE8" s="78">
        <v>3</v>
      </c>
      <c r="AF8" s="78">
        <v>94.42</v>
      </c>
      <c r="AG8" s="78">
        <v>2</v>
      </c>
      <c r="AH8" s="78">
        <v>93</v>
      </c>
      <c r="AI8" s="78">
        <v>0</v>
      </c>
      <c r="AJ8" s="78">
        <v>95.4</v>
      </c>
      <c r="AK8" s="78">
        <v>3</v>
      </c>
      <c r="AL8" s="79"/>
      <c r="AM8" s="2">
        <v>0</v>
      </c>
      <c r="AN8" s="79"/>
      <c r="AO8" s="2">
        <v>0</v>
      </c>
      <c r="AP8" s="79"/>
      <c r="AQ8" s="2">
        <v>0</v>
      </c>
      <c r="AR8" s="4"/>
      <c r="AS8" s="2">
        <v>0</v>
      </c>
      <c r="AT8" s="4"/>
      <c r="AU8" s="2">
        <v>0</v>
      </c>
      <c r="AV8" s="2">
        <f t="shared" si="3"/>
        <v>40</v>
      </c>
      <c r="AW8" s="3">
        <f t="shared" si="0"/>
        <v>89.414000000000016</v>
      </c>
      <c r="AX8" s="3">
        <v>1.1000000000000001</v>
      </c>
      <c r="AY8" s="3">
        <f t="shared" si="1"/>
        <v>90.51400000000001</v>
      </c>
      <c r="AZ8" s="2">
        <v>0</v>
      </c>
      <c r="BA8" s="2">
        <v>74</v>
      </c>
      <c r="BB8" s="78">
        <v>92.8</v>
      </c>
      <c r="BC8" s="80">
        <f t="shared" si="2"/>
        <v>83.4</v>
      </c>
    </row>
    <row r="9" spans="1:55" ht="17.25" x14ac:dyDescent="0.2">
      <c r="A9" s="2">
        <v>8</v>
      </c>
      <c r="B9" s="2">
        <v>2019112057</v>
      </c>
      <c r="C9" s="2" t="s">
        <v>535</v>
      </c>
      <c r="D9" s="2" t="s">
        <v>12</v>
      </c>
      <c r="E9" s="2" t="s">
        <v>527</v>
      </c>
      <c r="F9" s="2">
        <v>75</v>
      </c>
      <c r="G9" s="2">
        <v>3</v>
      </c>
      <c r="H9" s="2">
        <v>85</v>
      </c>
      <c r="I9" s="2">
        <v>3</v>
      </c>
      <c r="J9" s="2">
        <v>76</v>
      </c>
      <c r="K9" s="2">
        <v>3</v>
      </c>
      <c r="L9" s="2">
        <v>89</v>
      </c>
      <c r="M9" s="2">
        <v>4</v>
      </c>
      <c r="N9" s="2">
        <v>80</v>
      </c>
      <c r="O9" s="2">
        <v>3</v>
      </c>
      <c r="P9" s="2">
        <v>90</v>
      </c>
      <c r="Q9" s="2">
        <v>0</v>
      </c>
      <c r="R9" s="2">
        <v>93</v>
      </c>
      <c r="S9" s="2">
        <v>4</v>
      </c>
      <c r="T9" s="2">
        <v>89.68</v>
      </c>
      <c r="U9" s="2">
        <v>2</v>
      </c>
      <c r="V9" s="2">
        <v>77</v>
      </c>
      <c r="W9" s="2">
        <v>2</v>
      </c>
      <c r="X9" s="2">
        <v>90</v>
      </c>
      <c r="Y9" s="2">
        <v>3</v>
      </c>
      <c r="Z9" s="78">
        <v>97</v>
      </c>
      <c r="AA9" s="78">
        <v>3</v>
      </c>
      <c r="AB9" s="79"/>
      <c r="AC9" s="78">
        <v>0</v>
      </c>
      <c r="AD9" s="78">
        <v>85</v>
      </c>
      <c r="AE9" s="78">
        <v>3</v>
      </c>
      <c r="AF9" s="78">
        <v>92.02</v>
      </c>
      <c r="AG9" s="78">
        <v>2</v>
      </c>
      <c r="AH9" s="78">
        <v>93</v>
      </c>
      <c r="AI9" s="78">
        <v>0</v>
      </c>
      <c r="AJ9" s="78">
        <v>89.3</v>
      </c>
      <c r="AK9" s="78">
        <v>3</v>
      </c>
      <c r="AL9" s="78">
        <v>97.6</v>
      </c>
      <c r="AM9" s="2">
        <v>3</v>
      </c>
      <c r="AN9" s="79"/>
      <c r="AO9" s="2">
        <v>0</v>
      </c>
      <c r="AP9" s="79"/>
      <c r="AQ9" s="2">
        <v>0</v>
      </c>
      <c r="AR9" s="4"/>
      <c r="AS9" s="2">
        <v>0</v>
      </c>
      <c r="AT9" s="4"/>
      <c r="AU9" s="2">
        <v>0</v>
      </c>
      <c r="AV9" s="2">
        <f t="shared" si="3"/>
        <v>41</v>
      </c>
      <c r="AW9" s="3">
        <f t="shared" si="0"/>
        <v>87.075609756097563</v>
      </c>
      <c r="AX9" s="3">
        <v>3</v>
      </c>
      <c r="AY9" s="3">
        <f t="shared" si="1"/>
        <v>90.075609756097563</v>
      </c>
      <c r="AZ9" s="2">
        <v>0</v>
      </c>
      <c r="BA9" s="2">
        <v>91</v>
      </c>
      <c r="BB9" s="78">
        <v>92.4</v>
      </c>
      <c r="BC9" s="80">
        <f t="shared" si="2"/>
        <v>91.7</v>
      </c>
    </row>
    <row r="10" spans="1:55" ht="17.25" x14ac:dyDescent="0.2">
      <c r="A10" s="2">
        <v>9</v>
      </c>
      <c r="B10" s="2">
        <v>2019112019</v>
      </c>
      <c r="C10" s="2" t="s">
        <v>532</v>
      </c>
      <c r="D10" s="2" t="s">
        <v>12</v>
      </c>
      <c r="E10" s="2" t="s">
        <v>527</v>
      </c>
      <c r="F10" s="2">
        <v>80</v>
      </c>
      <c r="G10" s="2">
        <v>3</v>
      </c>
      <c r="H10" s="2">
        <v>86</v>
      </c>
      <c r="I10" s="2">
        <v>3</v>
      </c>
      <c r="J10" s="2">
        <v>93</v>
      </c>
      <c r="K10" s="2">
        <v>3</v>
      </c>
      <c r="L10" s="2">
        <v>84</v>
      </c>
      <c r="M10" s="2">
        <v>4</v>
      </c>
      <c r="N10" s="2">
        <v>87</v>
      </c>
      <c r="O10" s="2">
        <v>3</v>
      </c>
      <c r="P10" s="2">
        <v>90</v>
      </c>
      <c r="Q10" s="2">
        <v>0</v>
      </c>
      <c r="R10" s="2">
        <v>85</v>
      </c>
      <c r="S10" s="2">
        <v>4</v>
      </c>
      <c r="T10" s="2">
        <v>96.78</v>
      </c>
      <c r="U10" s="2">
        <v>2</v>
      </c>
      <c r="V10" s="2">
        <v>0</v>
      </c>
      <c r="W10" s="2">
        <v>0</v>
      </c>
      <c r="X10" s="2">
        <v>88</v>
      </c>
      <c r="Y10" s="2">
        <v>3</v>
      </c>
      <c r="Z10" s="78">
        <v>90</v>
      </c>
      <c r="AA10" s="78">
        <v>3</v>
      </c>
      <c r="AB10" s="78">
        <v>87</v>
      </c>
      <c r="AC10" s="78">
        <v>2</v>
      </c>
      <c r="AD10" s="78">
        <v>84</v>
      </c>
      <c r="AE10" s="78">
        <v>3</v>
      </c>
      <c r="AF10" s="78">
        <v>93.61</v>
      </c>
      <c r="AG10" s="78">
        <v>2</v>
      </c>
      <c r="AH10" s="78">
        <v>93</v>
      </c>
      <c r="AI10" s="78">
        <v>0</v>
      </c>
      <c r="AJ10" s="78">
        <v>93.25</v>
      </c>
      <c r="AK10" s="78">
        <v>3</v>
      </c>
      <c r="AL10" s="78">
        <v>92.1</v>
      </c>
      <c r="AM10" s="2">
        <v>3</v>
      </c>
      <c r="AN10" s="79"/>
      <c r="AO10" s="2">
        <v>0</v>
      </c>
      <c r="AP10" s="79"/>
      <c r="AQ10" s="2">
        <v>0</v>
      </c>
      <c r="AR10" s="4"/>
      <c r="AS10" s="2">
        <v>0</v>
      </c>
      <c r="AT10" s="4"/>
      <c r="AU10" s="2">
        <v>0</v>
      </c>
      <c r="AV10" s="2">
        <f t="shared" si="3"/>
        <v>41</v>
      </c>
      <c r="AW10" s="3">
        <f t="shared" si="0"/>
        <v>88.069024390243897</v>
      </c>
      <c r="AX10" s="3">
        <v>0.3</v>
      </c>
      <c r="AY10" s="3">
        <f t="shared" si="1"/>
        <v>88.369024390243894</v>
      </c>
      <c r="AZ10" s="2">
        <v>0</v>
      </c>
      <c r="BA10" s="2">
        <v>80</v>
      </c>
      <c r="BB10" s="78">
        <v>92.5</v>
      </c>
      <c r="BC10" s="80">
        <f t="shared" si="2"/>
        <v>86.25</v>
      </c>
    </row>
    <row r="11" spans="1:55" ht="17.25" x14ac:dyDescent="0.2">
      <c r="A11" s="2">
        <v>10</v>
      </c>
      <c r="B11" s="2">
        <v>2019111398</v>
      </c>
      <c r="C11" s="2" t="s">
        <v>542</v>
      </c>
      <c r="D11" s="2" t="s">
        <v>13</v>
      </c>
      <c r="E11" s="2" t="s">
        <v>527</v>
      </c>
      <c r="F11" s="2">
        <v>74</v>
      </c>
      <c r="G11" s="2">
        <v>3</v>
      </c>
      <c r="H11" s="2">
        <v>86</v>
      </c>
      <c r="I11" s="2">
        <v>3</v>
      </c>
      <c r="J11" s="2">
        <v>83</v>
      </c>
      <c r="K11" s="2">
        <v>3</v>
      </c>
      <c r="L11" s="2">
        <v>85</v>
      </c>
      <c r="M11" s="2">
        <v>4</v>
      </c>
      <c r="N11" s="2">
        <v>86</v>
      </c>
      <c r="O11" s="2">
        <v>3</v>
      </c>
      <c r="P11" s="2">
        <v>90</v>
      </c>
      <c r="Q11" s="2">
        <v>0</v>
      </c>
      <c r="R11" s="2">
        <v>82</v>
      </c>
      <c r="S11" s="2">
        <v>4</v>
      </c>
      <c r="T11" s="2">
        <v>0</v>
      </c>
      <c r="U11" s="2">
        <v>0</v>
      </c>
      <c r="V11" s="2">
        <v>0</v>
      </c>
      <c r="W11" s="2">
        <v>0</v>
      </c>
      <c r="X11" s="2">
        <v>88</v>
      </c>
      <c r="Y11" s="2">
        <v>3</v>
      </c>
      <c r="Z11" s="78">
        <v>92</v>
      </c>
      <c r="AA11" s="78">
        <v>3</v>
      </c>
      <c r="AB11" s="78">
        <v>70</v>
      </c>
      <c r="AC11" s="78">
        <v>2</v>
      </c>
      <c r="AD11" s="78">
        <v>91</v>
      </c>
      <c r="AE11" s="78">
        <v>3</v>
      </c>
      <c r="AF11" s="78">
        <v>81.5</v>
      </c>
      <c r="AG11" s="78">
        <v>2</v>
      </c>
      <c r="AH11" s="78">
        <v>93</v>
      </c>
      <c r="AI11" s="78">
        <v>0</v>
      </c>
      <c r="AJ11" s="78">
        <v>78.2</v>
      </c>
      <c r="AK11" s="78">
        <v>3</v>
      </c>
      <c r="AL11" s="78">
        <v>96.5</v>
      </c>
      <c r="AM11" s="2">
        <v>3</v>
      </c>
      <c r="AN11" s="78">
        <v>87</v>
      </c>
      <c r="AO11" s="2">
        <v>2</v>
      </c>
      <c r="AP11" s="79"/>
      <c r="AQ11" s="2">
        <v>0</v>
      </c>
      <c r="AR11" s="4"/>
      <c r="AS11" s="2">
        <v>0</v>
      </c>
      <c r="AT11" s="4"/>
      <c r="AU11" s="2">
        <v>0</v>
      </c>
      <c r="AV11" s="2">
        <f t="shared" si="3"/>
        <v>41</v>
      </c>
      <c r="AW11" s="3">
        <f t="shared" si="0"/>
        <v>84.612195121951217</v>
      </c>
      <c r="AX11" s="3">
        <v>3</v>
      </c>
      <c r="AY11" s="3">
        <f t="shared" si="1"/>
        <v>87.612195121951217</v>
      </c>
      <c r="AZ11" s="2">
        <v>0</v>
      </c>
      <c r="BA11" s="2">
        <v>73</v>
      </c>
      <c r="BB11" s="78">
        <v>88.3</v>
      </c>
      <c r="BC11" s="80">
        <f t="shared" si="2"/>
        <v>80.650000000000006</v>
      </c>
    </row>
    <row r="12" spans="1:55" ht="17.25" x14ac:dyDescent="0.2">
      <c r="A12" s="2">
        <v>11</v>
      </c>
      <c r="B12" s="2">
        <v>2019112052</v>
      </c>
      <c r="C12" s="2" t="s">
        <v>538</v>
      </c>
      <c r="D12" s="2" t="s">
        <v>13</v>
      </c>
      <c r="E12" s="2" t="s">
        <v>527</v>
      </c>
      <c r="F12" s="2">
        <v>81</v>
      </c>
      <c r="G12" s="2">
        <v>3</v>
      </c>
      <c r="H12" s="2">
        <v>85</v>
      </c>
      <c r="I12" s="2">
        <v>3</v>
      </c>
      <c r="J12" s="2">
        <v>85</v>
      </c>
      <c r="K12" s="2">
        <v>3</v>
      </c>
      <c r="L12" s="2">
        <v>92</v>
      </c>
      <c r="M12" s="2">
        <v>4</v>
      </c>
      <c r="N12" s="2">
        <v>87</v>
      </c>
      <c r="O12" s="2">
        <v>3</v>
      </c>
      <c r="P12" s="2">
        <v>91</v>
      </c>
      <c r="Q12" s="2">
        <v>0</v>
      </c>
      <c r="R12" s="2">
        <v>85</v>
      </c>
      <c r="S12" s="2">
        <v>4</v>
      </c>
      <c r="T12" s="2">
        <v>85.1</v>
      </c>
      <c r="U12" s="2">
        <v>2</v>
      </c>
      <c r="V12" s="2">
        <v>94</v>
      </c>
      <c r="W12" s="2">
        <v>2</v>
      </c>
      <c r="X12" s="2">
        <v>72</v>
      </c>
      <c r="Y12" s="2">
        <v>3</v>
      </c>
      <c r="Z12" s="78">
        <v>82</v>
      </c>
      <c r="AA12" s="78">
        <v>3</v>
      </c>
      <c r="AB12" s="78">
        <v>78</v>
      </c>
      <c r="AC12" s="78">
        <v>2</v>
      </c>
      <c r="AD12" s="78">
        <v>87</v>
      </c>
      <c r="AE12" s="78">
        <v>3</v>
      </c>
      <c r="AF12" s="78">
        <v>91.89</v>
      </c>
      <c r="AG12" s="78">
        <v>2</v>
      </c>
      <c r="AH12" s="78">
        <v>99</v>
      </c>
      <c r="AI12" s="78">
        <v>0</v>
      </c>
      <c r="AJ12" s="78">
        <v>92.65</v>
      </c>
      <c r="AK12" s="78">
        <v>3</v>
      </c>
      <c r="AL12" s="78">
        <v>88.9</v>
      </c>
      <c r="AM12" s="2">
        <v>3</v>
      </c>
      <c r="AN12" s="78">
        <v>84</v>
      </c>
      <c r="AO12" s="2">
        <v>2</v>
      </c>
      <c r="AP12" s="83">
        <v>93</v>
      </c>
      <c r="AQ12" s="2">
        <v>3</v>
      </c>
      <c r="AR12" s="4"/>
      <c r="AS12" s="2">
        <v>0</v>
      </c>
      <c r="AT12" s="4"/>
      <c r="AU12" s="2">
        <v>0</v>
      </c>
      <c r="AV12" s="2">
        <f t="shared" si="3"/>
        <v>48</v>
      </c>
      <c r="AW12" s="3">
        <f t="shared" si="0"/>
        <v>86.138125000000002</v>
      </c>
      <c r="AX12" s="3">
        <v>1.2</v>
      </c>
      <c r="AY12" s="3">
        <f t="shared" si="1"/>
        <v>87.338125000000005</v>
      </c>
      <c r="AZ12" s="2">
        <v>0</v>
      </c>
      <c r="BA12" s="2">
        <v>91</v>
      </c>
      <c r="BB12" s="78">
        <v>79.599999999999994</v>
      </c>
      <c r="BC12" s="80">
        <f t="shared" si="2"/>
        <v>85.3</v>
      </c>
    </row>
    <row r="13" spans="1:55" ht="17.25" x14ac:dyDescent="0.2">
      <c r="A13" s="2">
        <v>12</v>
      </c>
      <c r="B13" s="2">
        <v>2019112060</v>
      </c>
      <c r="C13" s="2" t="s">
        <v>536</v>
      </c>
      <c r="D13" s="2" t="s">
        <v>12</v>
      </c>
      <c r="E13" s="2" t="s">
        <v>527</v>
      </c>
      <c r="F13" s="2">
        <v>86</v>
      </c>
      <c r="G13" s="2">
        <v>3</v>
      </c>
      <c r="H13" s="2">
        <v>86</v>
      </c>
      <c r="I13" s="2">
        <v>3</v>
      </c>
      <c r="J13" s="2">
        <v>74</v>
      </c>
      <c r="K13" s="2">
        <v>3</v>
      </c>
      <c r="L13" s="2">
        <v>84</v>
      </c>
      <c r="M13" s="2">
        <v>4</v>
      </c>
      <c r="N13" s="2">
        <v>91</v>
      </c>
      <c r="O13" s="2">
        <v>3</v>
      </c>
      <c r="P13" s="2">
        <v>90</v>
      </c>
      <c r="Q13" s="2">
        <v>0</v>
      </c>
      <c r="R13" s="2">
        <v>84</v>
      </c>
      <c r="S13" s="2">
        <v>4</v>
      </c>
      <c r="T13" s="2">
        <v>90.1</v>
      </c>
      <c r="U13" s="2">
        <v>2</v>
      </c>
      <c r="V13" s="2">
        <v>80</v>
      </c>
      <c r="W13" s="2">
        <v>2</v>
      </c>
      <c r="X13" s="2">
        <v>86</v>
      </c>
      <c r="Y13" s="2">
        <v>3</v>
      </c>
      <c r="Z13" s="78">
        <v>94</v>
      </c>
      <c r="AA13" s="78">
        <v>3</v>
      </c>
      <c r="AB13" s="79"/>
      <c r="AC13" s="78">
        <v>0</v>
      </c>
      <c r="AD13" s="78">
        <v>88</v>
      </c>
      <c r="AE13" s="78">
        <v>3</v>
      </c>
      <c r="AF13" s="78">
        <v>94.13</v>
      </c>
      <c r="AG13" s="78">
        <v>2</v>
      </c>
      <c r="AH13" s="78">
        <v>93</v>
      </c>
      <c r="AI13" s="78">
        <v>0</v>
      </c>
      <c r="AJ13" s="78">
        <v>97.3</v>
      </c>
      <c r="AK13" s="78">
        <v>3</v>
      </c>
      <c r="AL13" s="79"/>
      <c r="AM13" s="2">
        <v>0</v>
      </c>
      <c r="AN13" s="86"/>
      <c r="AO13" s="2">
        <v>0</v>
      </c>
      <c r="AP13" s="79"/>
      <c r="AQ13" s="2">
        <v>0</v>
      </c>
      <c r="AR13" s="4"/>
      <c r="AS13" s="2">
        <v>0</v>
      </c>
      <c r="AT13" s="4"/>
      <c r="AU13" s="2">
        <v>0</v>
      </c>
      <c r="AV13" s="2">
        <f t="shared" si="3"/>
        <v>38</v>
      </c>
      <c r="AW13" s="3">
        <f t="shared" si="0"/>
        <v>87.035789473684218</v>
      </c>
      <c r="AX13" s="3">
        <v>0.3</v>
      </c>
      <c r="AY13" s="3">
        <f t="shared" si="1"/>
        <v>87.335789473684216</v>
      </c>
      <c r="AZ13" s="2">
        <v>0</v>
      </c>
      <c r="BA13" s="2">
        <v>82</v>
      </c>
      <c r="BB13" s="78">
        <v>92.5</v>
      </c>
      <c r="BC13" s="80">
        <f t="shared" si="2"/>
        <v>87.25</v>
      </c>
    </row>
    <row r="14" spans="1:55" ht="17.25" x14ac:dyDescent="0.2">
      <c r="A14" s="2">
        <v>13</v>
      </c>
      <c r="B14" s="2">
        <v>2019115162</v>
      </c>
      <c r="C14" s="2" t="s">
        <v>540</v>
      </c>
      <c r="D14" s="2" t="s">
        <v>13</v>
      </c>
      <c r="E14" s="2" t="s">
        <v>527</v>
      </c>
      <c r="F14" s="2">
        <v>84</v>
      </c>
      <c r="G14" s="2">
        <v>3</v>
      </c>
      <c r="H14" s="2">
        <v>90</v>
      </c>
      <c r="I14" s="2">
        <v>3</v>
      </c>
      <c r="J14" s="2">
        <v>82</v>
      </c>
      <c r="K14" s="2">
        <v>3</v>
      </c>
      <c r="L14" s="2">
        <v>86</v>
      </c>
      <c r="M14" s="2">
        <v>4</v>
      </c>
      <c r="N14" s="2">
        <v>82</v>
      </c>
      <c r="O14" s="2">
        <v>3</v>
      </c>
      <c r="P14" s="2">
        <v>90</v>
      </c>
      <c r="Q14" s="2">
        <v>0</v>
      </c>
      <c r="R14" s="2">
        <v>79</v>
      </c>
      <c r="S14" s="2">
        <v>4</v>
      </c>
      <c r="T14" s="2">
        <v>89.54</v>
      </c>
      <c r="U14" s="2">
        <v>2</v>
      </c>
      <c r="V14" s="2">
        <v>93</v>
      </c>
      <c r="W14" s="2">
        <v>2</v>
      </c>
      <c r="X14" s="2">
        <v>85</v>
      </c>
      <c r="Y14" s="2">
        <v>3</v>
      </c>
      <c r="Z14" s="78">
        <v>88</v>
      </c>
      <c r="AA14" s="78">
        <v>3</v>
      </c>
      <c r="AB14" s="78">
        <v>76</v>
      </c>
      <c r="AC14" s="78">
        <v>2</v>
      </c>
      <c r="AD14" s="78">
        <v>86</v>
      </c>
      <c r="AE14" s="78">
        <v>3</v>
      </c>
      <c r="AF14" s="78">
        <v>87.29</v>
      </c>
      <c r="AG14" s="78">
        <v>2</v>
      </c>
      <c r="AH14" s="78">
        <v>93</v>
      </c>
      <c r="AI14" s="78">
        <v>0</v>
      </c>
      <c r="AJ14" s="79"/>
      <c r="AK14" s="78">
        <v>0</v>
      </c>
      <c r="AL14" s="78">
        <v>97.5</v>
      </c>
      <c r="AM14" s="2">
        <v>3</v>
      </c>
      <c r="AN14" s="83">
        <v>91</v>
      </c>
      <c r="AO14" s="2">
        <v>2.5</v>
      </c>
      <c r="AP14" s="84"/>
      <c r="AQ14" s="2">
        <v>0</v>
      </c>
      <c r="AR14" s="4"/>
      <c r="AS14" s="2">
        <v>0</v>
      </c>
      <c r="AT14" s="4"/>
      <c r="AU14" s="2">
        <v>0</v>
      </c>
      <c r="AV14" s="2">
        <f t="shared" si="3"/>
        <v>42.5</v>
      </c>
      <c r="AW14" s="3">
        <f t="shared" si="0"/>
        <v>86.180235294117637</v>
      </c>
      <c r="AX14" s="3">
        <v>1.1000000000000001</v>
      </c>
      <c r="AY14" s="3">
        <f t="shared" si="1"/>
        <v>87.280235294117631</v>
      </c>
      <c r="AZ14" s="2">
        <v>0</v>
      </c>
      <c r="BA14" s="2">
        <v>73</v>
      </c>
      <c r="BB14" s="78">
        <v>88.8</v>
      </c>
      <c r="BC14" s="80">
        <f t="shared" si="2"/>
        <v>80.900000000000006</v>
      </c>
    </row>
    <row r="15" spans="1:55" ht="17.25" x14ac:dyDescent="0.2">
      <c r="A15" s="2">
        <v>14</v>
      </c>
      <c r="B15" s="2">
        <v>2019112090</v>
      </c>
      <c r="C15" s="2" t="s">
        <v>539</v>
      </c>
      <c r="D15" s="2" t="s">
        <v>13</v>
      </c>
      <c r="E15" s="2" t="s">
        <v>527</v>
      </c>
      <c r="F15" s="2">
        <v>71</v>
      </c>
      <c r="G15" s="2">
        <v>3</v>
      </c>
      <c r="H15" s="2">
        <v>87</v>
      </c>
      <c r="I15" s="2">
        <v>3</v>
      </c>
      <c r="J15" s="2">
        <v>82</v>
      </c>
      <c r="K15" s="2">
        <v>3</v>
      </c>
      <c r="L15" s="2">
        <v>96</v>
      </c>
      <c r="M15" s="2">
        <v>4</v>
      </c>
      <c r="N15" s="2">
        <v>75</v>
      </c>
      <c r="O15" s="2">
        <v>3</v>
      </c>
      <c r="P15" s="2">
        <v>90</v>
      </c>
      <c r="Q15" s="2">
        <v>0</v>
      </c>
      <c r="R15" s="2">
        <v>89</v>
      </c>
      <c r="S15" s="2">
        <v>4</v>
      </c>
      <c r="T15" s="2">
        <v>89.36</v>
      </c>
      <c r="U15" s="2">
        <v>2</v>
      </c>
      <c r="V15" s="2">
        <v>97</v>
      </c>
      <c r="W15" s="2">
        <v>2</v>
      </c>
      <c r="X15" s="2">
        <v>74</v>
      </c>
      <c r="Y15" s="2">
        <v>3</v>
      </c>
      <c r="Z15" s="78">
        <v>91</v>
      </c>
      <c r="AA15" s="78">
        <v>3</v>
      </c>
      <c r="AB15" s="78">
        <v>73</v>
      </c>
      <c r="AC15" s="78">
        <v>2</v>
      </c>
      <c r="AD15" s="78">
        <v>88</v>
      </c>
      <c r="AE15" s="78">
        <v>3</v>
      </c>
      <c r="AF15" s="78">
        <v>89.61</v>
      </c>
      <c r="AG15" s="78">
        <v>2</v>
      </c>
      <c r="AH15" s="78">
        <v>93</v>
      </c>
      <c r="AI15" s="78">
        <v>0</v>
      </c>
      <c r="AJ15" s="79"/>
      <c r="AK15" s="78">
        <v>0</v>
      </c>
      <c r="AL15" s="78">
        <v>97.9</v>
      </c>
      <c r="AM15" s="2">
        <v>3</v>
      </c>
      <c r="AN15" s="79"/>
      <c r="AO15" s="2">
        <v>0</v>
      </c>
      <c r="AP15" s="79"/>
      <c r="AQ15" s="2">
        <v>0</v>
      </c>
      <c r="AR15" s="4"/>
      <c r="AS15" s="2">
        <v>0</v>
      </c>
      <c r="AT15" s="4"/>
      <c r="AU15" s="2">
        <v>0</v>
      </c>
      <c r="AV15" s="2">
        <f t="shared" si="3"/>
        <v>40</v>
      </c>
      <c r="AW15" s="3">
        <f t="shared" si="0"/>
        <v>85.891000000000005</v>
      </c>
      <c r="AX15" s="3">
        <v>1.1499999999999999</v>
      </c>
      <c r="AY15" s="3">
        <f t="shared" si="1"/>
        <v>87.041000000000011</v>
      </c>
      <c r="AZ15" s="2">
        <v>0</v>
      </c>
      <c r="BA15" s="2">
        <v>79</v>
      </c>
      <c r="BB15" s="78">
        <v>93.8</v>
      </c>
      <c r="BC15" s="80">
        <f t="shared" si="2"/>
        <v>86.4</v>
      </c>
    </row>
    <row r="16" spans="1:55" ht="17.25" x14ac:dyDescent="0.2">
      <c r="A16" s="2">
        <v>15</v>
      </c>
      <c r="B16" s="2">
        <v>2019113790</v>
      </c>
      <c r="C16" s="2" t="s">
        <v>537</v>
      </c>
      <c r="D16" s="2" t="s">
        <v>13</v>
      </c>
      <c r="E16" s="2" t="s">
        <v>527</v>
      </c>
      <c r="F16" s="2">
        <v>79</v>
      </c>
      <c r="G16" s="2">
        <v>3</v>
      </c>
      <c r="H16" s="2">
        <v>77</v>
      </c>
      <c r="I16" s="2">
        <v>3</v>
      </c>
      <c r="J16" s="2">
        <v>94</v>
      </c>
      <c r="K16" s="2">
        <v>3</v>
      </c>
      <c r="L16" s="2">
        <v>87</v>
      </c>
      <c r="M16" s="2">
        <v>4</v>
      </c>
      <c r="N16" s="2">
        <v>80</v>
      </c>
      <c r="O16" s="2">
        <v>3</v>
      </c>
      <c r="P16" s="2">
        <v>88</v>
      </c>
      <c r="Q16" s="2">
        <v>0</v>
      </c>
      <c r="R16" s="2">
        <v>88</v>
      </c>
      <c r="S16" s="2">
        <v>4</v>
      </c>
      <c r="T16" s="2">
        <v>87.9</v>
      </c>
      <c r="U16" s="2">
        <v>2</v>
      </c>
      <c r="V16" s="2">
        <v>92</v>
      </c>
      <c r="W16" s="2">
        <v>2</v>
      </c>
      <c r="X16" s="2">
        <v>83</v>
      </c>
      <c r="Y16" s="2">
        <v>3</v>
      </c>
      <c r="Z16" s="78">
        <v>91</v>
      </c>
      <c r="AA16" s="78">
        <v>3</v>
      </c>
      <c r="AB16" s="78">
        <v>73</v>
      </c>
      <c r="AC16" s="78">
        <v>2</v>
      </c>
      <c r="AD16" s="78">
        <v>89</v>
      </c>
      <c r="AE16" s="78">
        <v>3</v>
      </c>
      <c r="AF16" s="78">
        <v>85.63</v>
      </c>
      <c r="AG16" s="78">
        <v>2</v>
      </c>
      <c r="AH16" s="78">
        <v>93</v>
      </c>
      <c r="AI16" s="78">
        <v>0</v>
      </c>
      <c r="AJ16" s="79"/>
      <c r="AK16" s="78">
        <v>0</v>
      </c>
      <c r="AL16" s="78">
        <v>97.4</v>
      </c>
      <c r="AM16" s="2">
        <v>3</v>
      </c>
      <c r="AN16" s="5">
        <v>85</v>
      </c>
      <c r="AO16" s="2">
        <v>2</v>
      </c>
      <c r="AP16" s="79"/>
      <c r="AQ16" s="2">
        <v>0</v>
      </c>
      <c r="AR16" s="4"/>
      <c r="AS16" s="2">
        <v>0</v>
      </c>
      <c r="AT16" s="81"/>
      <c r="AU16" s="82">
        <v>0</v>
      </c>
      <c r="AV16" s="2">
        <f t="shared" si="3"/>
        <v>42</v>
      </c>
      <c r="AW16" s="3">
        <f t="shared" si="0"/>
        <v>86.149047619047622</v>
      </c>
      <c r="AX16" s="3"/>
      <c r="AY16" s="3">
        <f t="shared" si="1"/>
        <v>86.149047619047622</v>
      </c>
      <c r="AZ16" s="2">
        <v>0</v>
      </c>
      <c r="BA16" s="2">
        <v>68</v>
      </c>
      <c r="BB16" s="78">
        <v>89.7</v>
      </c>
      <c r="BC16" s="80">
        <f t="shared" si="2"/>
        <v>78.849999999999994</v>
      </c>
    </row>
    <row r="17" spans="1:55" ht="17.25" x14ac:dyDescent="0.2">
      <c r="A17" s="2">
        <v>16</v>
      </c>
      <c r="B17" s="2">
        <v>2019112063</v>
      </c>
      <c r="C17" s="2" t="s">
        <v>541</v>
      </c>
      <c r="D17" s="2" t="s">
        <v>13</v>
      </c>
      <c r="E17" s="2" t="s">
        <v>527</v>
      </c>
      <c r="F17" s="2">
        <v>83</v>
      </c>
      <c r="G17" s="2">
        <v>3</v>
      </c>
      <c r="H17" s="2">
        <v>80</v>
      </c>
      <c r="I17" s="2">
        <v>3</v>
      </c>
      <c r="J17" s="2">
        <v>88</v>
      </c>
      <c r="K17" s="2">
        <v>3</v>
      </c>
      <c r="L17" s="2">
        <v>89</v>
      </c>
      <c r="M17" s="2">
        <v>4</v>
      </c>
      <c r="N17" s="2">
        <v>74</v>
      </c>
      <c r="O17" s="2">
        <v>3</v>
      </c>
      <c r="P17" s="2">
        <v>91</v>
      </c>
      <c r="Q17" s="2">
        <v>0</v>
      </c>
      <c r="R17" s="2">
        <v>95</v>
      </c>
      <c r="S17" s="2">
        <v>4</v>
      </c>
      <c r="T17" s="2">
        <v>87.11</v>
      </c>
      <c r="U17" s="2">
        <v>2</v>
      </c>
      <c r="V17" s="2">
        <v>95</v>
      </c>
      <c r="W17" s="2">
        <v>2</v>
      </c>
      <c r="X17" s="2">
        <v>67</v>
      </c>
      <c r="Y17" s="2">
        <v>3</v>
      </c>
      <c r="Z17" s="78">
        <v>97</v>
      </c>
      <c r="AA17" s="78">
        <v>3</v>
      </c>
      <c r="AB17" s="78">
        <v>78</v>
      </c>
      <c r="AC17" s="78">
        <v>2</v>
      </c>
      <c r="AD17" s="78">
        <v>86</v>
      </c>
      <c r="AE17" s="78">
        <v>3</v>
      </c>
      <c r="AF17" s="78">
        <v>82.51</v>
      </c>
      <c r="AG17" s="78">
        <v>2</v>
      </c>
      <c r="AH17" s="78">
        <v>90</v>
      </c>
      <c r="AI17" s="78">
        <v>0</v>
      </c>
      <c r="AJ17" s="78">
        <v>84.15</v>
      </c>
      <c r="AK17" s="78">
        <v>3</v>
      </c>
      <c r="AL17" s="79"/>
      <c r="AM17" s="2">
        <v>0</v>
      </c>
      <c r="AN17" s="79"/>
      <c r="AO17" s="2">
        <v>0</v>
      </c>
      <c r="AP17" s="79"/>
      <c r="AQ17" s="2">
        <v>0</v>
      </c>
      <c r="AR17" s="4"/>
      <c r="AS17" s="2">
        <v>0</v>
      </c>
      <c r="AT17" s="4"/>
      <c r="AU17" s="2">
        <v>0</v>
      </c>
      <c r="AV17" s="2">
        <f t="shared" si="3"/>
        <v>40</v>
      </c>
      <c r="AW17" s="3">
        <f t="shared" si="0"/>
        <v>84.967250000000007</v>
      </c>
      <c r="AX17" s="3">
        <v>0.8</v>
      </c>
      <c r="AY17" s="3">
        <f t="shared" si="1"/>
        <v>85.767250000000004</v>
      </c>
      <c r="AZ17" s="2">
        <v>0</v>
      </c>
      <c r="BA17" s="2">
        <v>82</v>
      </c>
      <c r="BB17" s="78">
        <v>94</v>
      </c>
      <c r="BC17" s="80">
        <f t="shared" si="2"/>
        <v>88</v>
      </c>
    </row>
    <row r="18" spans="1:55" ht="17.25" x14ac:dyDescent="0.2">
      <c r="A18" s="2">
        <v>17</v>
      </c>
      <c r="B18" s="2">
        <v>2019112064</v>
      </c>
      <c r="C18" s="2" t="s">
        <v>543</v>
      </c>
      <c r="D18" s="2" t="s">
        <v>13</v>
      </c>
      <c r="E18" s="2" t="s">
        <v>527</v>
      </c>
      <c r="F18" s="2">
        <v>86</v>
      </c>
      <c r="G18" s="2">
        <v>3</v>
      </c>
      <c r="H18" s="2">
        <v>81</v>
      </c>
      <c r="I18" s="2">
        <v>3</v>
      </c>
      <c r="J18" s="2">
        <v>87</v>
      </c>
      <c r="K18" s="2">
        <v>3</v>
      </c>
      <c r="L18" s="2">
        <v>87</v>
      </c>
      <c r="M18" s="2">
        <v>4</v>
      </c>
      <c r="N18" s="2">
        <v>79</v>
      </c>
      <c r="O18" s="2">
        <v>3</v>
      </c>
      <c r="P18" s="2">
        <v>90</v>
      </c>
      <c r="Q18" s="2">
        <v>0</v>
      </c>
      <c r="R18" s="2">
        <v>87</v>
      </c>
      <c r="S18" s="2">
        <v>4</v>
      </c>
      <c r="T18" s="2">
        <v>90.54</v>
      </c>
      <c r="U18" s="2">
        <v>2</v>
      </c>
      <c r="V18" s="2">
        <v>92</v>
      </c>
      <c r="W18" s="2">
        <v>2</v>
      </c>
      <c r="X18" s="2">
        <v>72</v>
      </c>
      <c r="Y18" s="2">
        <v>3</v>
      </c>
      <c r="Z18" s="78">
        <v>79</v>
      </c>
      <c r="AA18" s="78">
        <v>3</v>
      </c>
      <c r="AB18" s="78">
        <v>83</v>
      </c>
      <c r="AC18" s="78">
        <v>2</v>
      </c>
      <c r="AD18" s="78">
        <v>81</v>
      </c>
      <c r="AE18" s="78">
        <v>3</v>
      </c>
      <c r="AF18" s="78">
        <v>88.33</v>
      </c>
      <c r="AG18" s="78">
        <v>2</v>
      </c>
      <c r="AH18" s="78">
        <v>93</v>
      </c>
      <c r="AI18" s="78">
        <v>0</v>
      </c>
      <c r="AJ18" s="78">
        <v>89.5</v>
      </c>
      <c r="AK18" s="78">
        <v>3</v>
      </c>
      <c r="AL18" s="79"/>
      <c r="AM18" s="2">
        <v>0</v>
      </c>
      <c r="AN18" s="79"/>
      <c r="AO18" s="2">
        <v>0</v>
      </c>
      <c r="AP18" s="79"/>
      <c r="AQ18" s="2">
        <v>0</v>
      </c>
      <c r="AR18" s="4"/>
      <c r="AS18" s="2">
        <v>0</v>
      </c>
      <c r="AT18" s="4"/>
      <c r="AU18" s="2">
        <v>0</v>
      </c>
      <c r="AV18" s="2">
        <f t="shared" si="3"/>
        <v>40</v>
      </c>
      <c r="AW18" s="3">
        <f t="shared" si="0"/>
        <v>84.180999999999997</v>
      </c>
      <c r="AX18" s="3">
        <v>0.5</v>
      </c>
      <c r="AY18" s="3">
        <f t="shared" si="1"/>
        <v>84.680999999999997</v>
      </c>
      <c r="AZ18" s="2">
        <v>0</v>
      </c>
      <c r="BA18" s="2">
        <v>79</v>
      </c>
      <c r="BB18" s="78">
        <v>95.9</v>
      </c>
      <c r="BC18" s="80">
        <f t="shared" si="2"/>
        <v>87.45</v>
      </c>
    </row>
    <row r="19" spans="1:55" ht="17.25" x14ac:dyDescent="0.2">
      <c r="A19" s="2">
        <v>18</v>
      </c>
      <c r="B19" s="2">
        <v>2019112118</v>
      </c>
      <c r="C19" s="2" t="s">
        <v>544</v>
      </c>
      <c r="D19" s="2" t="s">
        <v>12</v>
      </c>
      <c r="E19" s="2" t="s">
        <v>527</v>
      </c>
      <c r="F19" s="2">
        <v>74</v>
      </c>
      <c r="G19" s="2">
        <v>3</v>
      </c>
      <c r="H19" s="2">
        <v>82</v>
      </c>
      <c r="I19" s="2">
        <v>3</v>
      </c>
      <c r="J19" s="2">
        <v>76</v>
      </c>
      <c r="K19" s="2">
        <v>3</v>
      </c>
      <c r="L19" s="2">
        <v>91</v>
      </c>
      <c r="M19" s="2">
        <v>4</v>
      </c>
      <c r="N19" s="2">
        <v>91</v>
      </c>
      <c r="O19" s="2">
        <v>3</v>
      </c>
      <c r="P19" s="2">
        <v>90</v>
      </c>
      <c r="Q19" s="2">
        <v>0</v>
      </c>
      <c r="R19" s="2">
        <v>73</v>
      </c>
      <c r="S19" s="2">
        <v>4</v>
      </c>
      <c r="T19" s="2">
        <v>91.02</v>
      </c>
      <c r="U19" s="2">
        <v>2</v>
      </c>
      <c r="V19" s="2">
        <v>83</v>
      </c>
      <c r="W19" s="2">
        <v>2</v>
      </c>
      <c r="X19" s="2">
        <v>79</v>
      </c>
      <c r="Y19" s="2">
        <v>3</v>
      </c>
      <c r="Z19" s="78">
        <v>83</v>
      </c>
      <c r="AA19" s="78">
        <v>3</v>
      </c>
      <c r="AB19" s="78">
        <v>89</v>
      </c>
      <c r="AC19" s="78">
        <v>2</v>
      </c>
      <c r="AD19" s="78">
        <v>89</v>
      </c>
      <c r="AE19" s="78">
        <v>3</v>
      </c>
      <c r="AF19" s="78">
        <v>87.9</v>
      </c>
      <c r="AG19" s="78">
        <v>2</v>
      </c>
      <c r="AH19" s="78">
        <v>93</v>
      </c>
      <c r="AI19" s="78">
        <v>0</v>
      </c>
      <c r="AJ19" s="78">
        <v>84.75</v>
      </c>
      <c r="AK19" s="78">
        <v>3</v>
      </c>
      <c r="AL19" s="79"/>
      <c r="AM19" s="2">
        <v>0</v>
      </c>
      <c r="AN19" s="79"/>
      <c r="AO19" s="2">
        <v>0</v>
      </c>
      <c r="AP19" s="79"/>
      <c r="AQ19" s="2">
        <v>0</v>
      </c>
      <c r="AR19" s="4"/>
      <c r="AS19" s="2">
        <v>0</v>
      </c>
      <c r="AT19" s="4"/>
      <c r="AU19" s="2">
        <v>0</v>
      </c>
      <c r="AV19" s="2">
        <f t="shared" si="3"/>
        <v>40</v>
      </c>
      <c r="AW19" s="3">
        <f t="shared" si="0"/>
        <v>83.352249999999998</v>
      </c>
      <c r="AX19" s="3"/>
      <c r="AY19" s="3">
        <f t="shared" si="1"/>
        <v>83.352249999999998</v>
      </c>
      <c r="AZ19" s="2">
        <v>0</v>
      </c>
      <c r="BA19" s="2">
        <v>86</v>
      </c>
      <c r="BB19" s="78">
        <v>92.5</v>
      </c>
      <c r="BC19" s="80">
        <f t="shared" si="2"/>
        <v>89.25</v>
      </c>
    </row>
    <row r="20" spans="1:55" ht="17.25" x14ac:dyDescent="0.2">
      <c r="A20" s="2">
        <v>19</v>
      </c>
      <c r="B20" s="2">
        <v>2019112042</v>
      </c>
      <c r="C20" s="2" t="s">
        <v>545</v>
      </c>
      <c r="D20" s="2" t="s">
        <v>13</v>
      </c>
      <c r="E20" s="2" t="s">
        <v>527</v>
      </c>
      <c r="F20" s="2">
        <v>81</v>
      </c>
      <c r="G20" s="2">
        <v>3</v>
      </c>
      <c r="H20" s="2">
        <v>76</v>
      </c>
      <c r="I20" s="2">
        <v>3</v>
      </c>
      <c r="J20" s="2">
        <v>88</v>
      </c>
      <c r="K20" s="2">
        <v>3</v>
      </c>
      <c r="L20" s="2">
        <v>84</v>
      </c>
      <c r="M20" s="2">
        <v>4</v>
      </c>
      <c r="N20" s="2">
        <v>86</v>
      </c>
      <c r="O20" s="2">
        <v>3</v>
      </c>
      <c r="P20" s="2">
        <v>90</v>
      </c>
      <c r="Q20" s="2">
        <v>0</v>
      </c>
      <c r="R20" s="2">
        <v>80</v>
      </c>
      <c r="S20" s="2">
        <v>4</v>
      </c>
      <c r="T20" s="2">
        <v>92.8</v>
      </c>
      <c r="U20" s="2">
        <v>2</v>
      </c>
      <c r="V20" s="2">
        <v>82</v>
      </c>
      <c r="W20" s="2">
        <v>2</v>
      </c>
      <c r="X20" s="2">
        <v>75</v>
      </c>
      <c r="Y20" s="2">
        <v>3</v>
      </c>
      <c r="Z20" s="78">
        <v>88</v>
      </c>
      <c r="AA20" s="78">
        <v>3</v>
      </c>
      <c r="AB20" s="78">
        <v>76</v>
      </c>
      <c r="AC20" s="78">
        <v>2</v>
      </c>
      <c r="AD20" s="78">
        <v>85</v>
      </c>
      <c r="AE20" s="78">
        <v>3</v>
      </c>
      <c r="AF20" s="78">
        <v>83.21</v>
      </c>
      <c r="AG20" s="78">
        <v>2</v>
      </c>
      <c r="AH20" s="78">
        <v>93</v>
      </c>
      <c r="AI20" s="78">
        <v>0</v>
      </c>
      <c r="AJ20" s="79"/>
      <c r="AK20" s="78">
        <v>0</v>
      </c>
      <c r="AL20" s="78">
        <v>85.8</v>
      </c>
      <c r="AM20" s="2">
        <v>3</v>
      </c>
      <c r="AN20" s="79"/>
      <c r="AO20" s="2">
        <v>0</v>
      </c>
      <c r="AP20" s="79"/>
      <c r="AQ20" s="2">
        <v>0</v>
      </c>
      <c r="AR20" s="4"/>
      <c r="AS20" s="2">
        <v>0</v>
      </c>
      <c r="AT20" s="4"/>
      <c r="AU20" s="2">
        <v>0</v>
      </c>
      <c r="AV20" s="2">
        <f t="shared" si="3"/>
        <v>40</v>
      </c>
      <c r="AW20" s="3">
        <f t="shared" si="0"/>
        <v>82.960499999999996</v>
      </c>
      <c r="AX20" s="3">
        <v>0.32</v>
      </c>
      <c r="AY20" s="3">
        <f t="shared" si="1"/>
        <v>83.280499999999989</v>
      </c>
      <c r="AZ20" s="2">
        <v>0</v>
      </c>
      <c r="BA20" s="2">
        <v>84</v>
      </c>
      <c r="BB20" s="78">
        <v>91.1</v>
      </c>
      <c r="BC20" s="80">
        <f t="shared" si="2"/>
        <v>87.55</v>
      </c>
    </row>
    <row r="21" spans="1:55" ht="17.25" x14ac:dyDescent="0.2">
      <c r="A21" s="2">
        <v>20</v>
      </c>
      <c r="B21" s="2">
        <v>2019112103</v>
      </c>
      <c r="C21" s="2" t="s">
        <v>546</v>
      </c>
      <c r="D21" s="2" t="s">
        <v>13</v>
      </c>
      <c r="E21" s="2" t="s">
        <v>527</v>
      </c>
      <c r="F21" s="2">
        <v>85</v>
      </c>
      <c r="G21" s="2">
        <v>3</v>
      </c>
      <c r="H21" s="2">
        <v>73</v>
      </c>
      <c r="I21" s="2">
        <v>3</v>
      </c>
      <c r="J21" s="2">
        <v>82</v>
      </c>
      <c r="K21" s="2">
        <v>3</v>
      </c>
      <c r="L21" s="2">
        <v>87</v>
      </c>
      <c r="M21" s="2">
        <v>4</v>
      </c>
      <c r="N21" s="2">
        <v>81</v>
      </c>
      <c r="O21" s="2">
        <v>3</v>
      </c>
      <c r="P21" s="2">
        <v>90</v>
      </c>
      <c r="Q21" s="2">
        <v>0</v>
      </c>
      <c r="R21" s="2">
        <v>91</v>
      </c>
      <c r="S21" s="2">
        <v>4</v>
      </c>
      <c r="T21" s="2">
        <v>84.99</v>
      </c>
      <c r="U21" s="2">
        <v>2</v>
      </c>
      <c r="V21" s="2">
        <v>92</v>
      </c>
      <c r="W21" s="2">
        <v>2</v>
      </c>
      <c r="X21" s="2">
        <v>87</v>
      </c>
      <c r="Y21" s="2">
        <v>3</v>
      </c>
      <c r="Z21" s="78">
        <v>71</v>
      </c>
      <c r="AA21" s="78">
        <v>3</v>
      </c>
      <c r="AB21" s="78">
        <v>83</v>
      </c>
      <c r="AC21" s="78">
        <v>2</v>
      </c>
      <c r="AD21" s="78">
        <v>85</v>
      </c>
      <c r="AE21" s="78">
        <v>3</v>
      </c>
      <c r="AF21" s="78">
        <v>75.02</v>
      </c>
      <c r="AG21" s="78">
        <v>2</v>
      </c>
      <c r="AH21" s="78">
        <v>93</v>
      </c>
      <c r="AI21" s="78">
        <v>0</v>
      </c>
      <c r="AJ21" s="78">
        <v>81.099999999999994</v>
      </c>
      <c r="AK21" s="78">
        <v>3</v>
      </c>
      <c r="AL21" s="79"/>
      <c r="AM21" s="2">
        <v>0</v>
      </c>
      <c r="AN21" s="79"/>
      <c r="AO21" s="2">
        <v>0</v>
      </c>
      <c r="AP21" s="79"/>
      <c r="AQ21" s="2">
        <v>0</v>
      </c>
      <c r="AR21" s="4"/>
      <c r="AS21" s="2">
        <v>0</v>
      </c>
      <c r="AT21" s="4"/>
      <c r="AU21" s="2">
        <v>0</v>
      </c>
      <c r="AV21" s="2">
        <f t="shared" si="3"/>
        <v>40</v>
      </c>
      <c r="AW21" s="3">
        <f t="shared" si="0"/>
        <v>82.933000000000007</v>
      </c>
      <c r="AX21" s="3"/>
      <c r="AY21" s="3">
        <f t="shared" si="1"/>
        <v>82.933000000000007</v>
      </c>
      <c r="AZ21" s="2">
        <v>0</v>
      </c>
      <c r="BA21" s="2">
        <v>73</v>
      </c>
      <c r="BB21" s="78">
        <v>91</v>
      </c>
      <c r="BC21" s="80">
        <f t="shared" si="2"/>
        <v>82</v>
      </c>
    </row>
    <row r="22" spans="1:55" ht="17.25" x14ac:dyDescent="0.2">
      <c r="A22" s="2">
        <v>21</v>
      </c>
      <c r="B22" s="2">
        <v>2019112026</v>
      </c>
      <c r="C22" s="2" t="s">
        <v>548</v>
      </c>
      <c r="D22" s="2" t="s">
        <v>13</v>
      </c>
      <c r="E22" s="2" t="s">
        <v>527</v>
      </c>
      <c r="F22" s="2">
        <v>72</v>
      </c>
      <c r="G22" s="2">
        <v>3</v>
      </c>
      <c r="H22" s="2">
        <v>90</v>
      </c>
      <c r="I22" s="2">
        <v>3</v>
      </c>
      <c r="J22" s="2">
        <v>83</v>
      </c>
      <c r="K22" s="2">
        <v>3</v>
      </c>
      <c r="L22" s="2">
        <v>89</v>
      </c>
      <c r="M22" s="2">
        <v>4</v>
      </c>
      <c r="N22" s="2">
        <v>72</v>
      </c>
      <c r="O22" s="2">
        <v>3</v>
      </c>
      <c r="P22" s="2">
        <v>90</v>
      </c>
      <c r="Q22" s="2">
        <v>0</v>
      </c>
      <c r="R22" s="2">
        <v>83</v>
      </c>
      <c r="S22" s="2">
        <v>4</v>
      </c>
      <c r="T22" s="2">
        <v>83.13</v>
      </c>
      <c r="U22" s="2">
        <v>2</v>
      </c>
      <c r="V22" s="2">
        <v>86</v>
      </c>
      <c r="W22" s="2">
        <v>2</v>
      </c>
      <c r="X22" s="2">
        <v>80</v>
      </c>
      <c r="Y22" s="2">
        <v>3</v>
      </c>
      <c r="Z22" s="78">
        <v>82</v>
      </c>
      <c r="AA22" s="78">
        <v>3</v>
      </c>
      <c r="AB22" s="78">
        <v>76</v>
      </c>
      <c r="AC22" s="78">
        <v>2</v>
      </c>
      <c r="AD22" s="78">
        <v>75</v>
      </c>
      <c r="AE22" s="78">
        <v>3</v>
      </c>
      <c r="AF22" s="78">
        <v>83.8</v>
      </c>
      <c r="AG22" s="78">
        <v>2</v>
      </c>
      <c r="AH22" s="78">
        <v>87</v>
      </c>
      <c r="AI22" s="78">
        <v>0</v>
      </c>
      <c r="AJ22" s="78">
        <v>82.55</v>
      </c>
      <c r="AK22" s="78">
        <v>3</v>
      </c>
      <c r="AL22" s="79"/>
      <c r="AM22" s="2">
        <v>0</v>
      </c>
      <c r="AN22" s="79"/>
      <c r="AO22" s="2">
        <v>0</v>
      </c>
      <c r="AP22" s="79"/>
      <c r="AQ22" s="2">
        <v>0</v>
      </c>
      <c r="AR22" s="4"/>
      <c r="AS22" s="2">
        <v>0</v>
      </c>
      <c r="AT22" s="4"/>
      <c r="AU22" s="2">
        <v>0</v>
      </c>
      <c r="AV22" s="2">
        <f t="shared" si="3"/>
        <v>40</v>
      </c>
      <c r="AW22" s="3">
        <f t="shared" si="0"/>
        <v>81.387750000000011</v>
      </c>
      <c r="AX22" s="3">
        <v>1.5</v>
      </c>
      <c r="AY22" s="3">
        <f t="shared" si="1"/>
        <v>82.887750000000011</v>
      </c>
      <c r="AZ22" s="2">
        <v>0</v>
      </c>
      <c r="BA22" s="2">
        <v>87</v>
      </c>
      <c r="BB22" s="78">
        <v>94.5</v>
      </c>
      <c r="BC22" s="80">
        <f t="shared" si="2"/>
        <v>90.75</v>
      </c>
    </row>
    <row r="23" spans="1:55" ht="17.25" x14ac:dyDescent="0.2">
      <c r="A23" s="2">
        <v>22</v>
      </c>
      <c r="B23" s="2">
        <v>2019112029</v>
      </c>
      <c r="C23" s="2" t="s">
        <v>547</v>
      </c>
      <c r="D23" s="2" t="s">
        <v>13</v>
      </c>
      <c r="E23" s="2" t="s">
        <v>527</v>
      </c>
      <c r="F23" s="2">
        <v>75</v>
      </c>
      <c r="G23" s="2">
        <v>3</v>
      </c>
      <c r="H23" s="2">
        <v>81</v>
      </c>
      <c r="I23" s="2">
        <v>3</v>
      </c>
      <c r="J23" s="2">
        <v>94</v>
      </c>
      <c r="K23" s="2">
        <v>3</v>
      </c>
      <c r="L23" s="2">
        <v>90</v>
      </c>
      <c r="M23" s="2">
        <v>4</v>
      </c>
      <c r="N23" s="2">
        <v>75</v>
      </c>
      <c r="O23" s="2">
        <v>3</v>
      </c>
      <c r="P23" s="2">
        <v>90</v>
      </c>
      <c r="Q23" s="2">
        <v>0</v>
      </c>
      <c r="R23" s="2">
        <v>91</v>
      </c>
      <c r="S23" s="2">
        <v>4</v>
      </c>
      <c r="T23" s="2">
        <v>86.52</v>
      </c>
      <c r="U23" s="2">
        <v>2</v>
      </c>
      <c r="V23" s="2">
        <v>87</v>
      </c>
      <c r="W23" s="2">
        <v>2</v>
      </c>
      <c r="X23" s="2">
        <v>69</v>
      </c>
      <c r="Y23" s="2">
        <v>3</v>
      </c>
      <c r="Z23" s="78">
        <v>77</v>
      </c>
      <c r="AA23" s="78">
        <v>3</v>
      </c>
      <c r="AB23" s="78">
        <v>75</v>
      </c>
      <c r="AC23" s="78">
        <v>2</v>
      </c>
      <c r="AD23" s="78">
        <v>71</v>
      </c>
      <c r="AE23" s="78">
        <v>3</v>
      </c>
      <c r="AF23" s="78">
        <v>83.81</v>
      </c>
      <c r="AG23" s="78">
        <v>2</v>
      </c>
      <c r="AH23" s="78">
        <v>93</v>
      </c>
      <c r="AI23" s="78">
        <v>0</v>
      </c>
      <c r="AJ23" s="79"/>
      <c r="AK23" s="78">
        <v>0</v>
      </c>
      <c r="AL23" s="78">
        <v>89.3</v>
      </c>
      <c r="AM23" s="2">
        <v>3</v>
      </c>
      <c r="AN23" s="79"/>
      <c r="AO23" s="2">
        <v>0</v>
      </c>
      <c r="AP23" s="79"/>
      <c r="AQ23" s="2">
        <v>0</v>
      </c>
      <c r="AR23" s="4"/>
      <c r="AS23" s="2">
        <v>0</v>
      </c>
      <c r="AT23" s="4"/>
      <c r="AU23" s="2">
        <v>0</v>
      </c>
      <c r="AV23" s="2">
        <f t="shared" si="3"/>
        <v>40</v>
      </c>
      <c r="AW23" s="3">
        <f t="shared" si="0"/>
        <v>82.063999999999993</v>
      </c>
      <c r="AX23" s="3">
        <v>0.5</v>
      </c>
      <c r="AY23" s="3">
        <f t="shared" si="1"/>
        <v>82.563999999999993</v>
      </c>
      <c r="AZ23" s="2">
        <v>0</v>
      </c>
      <c r="BA23" s="2">
        <v>69</v>
      </c>
      <c r="BB23" s="78">
        <v>78.8</v>
      </c>
      <c r="BC23" s="80">
        <f t="shared" si="2"/>
        <v>73.900000000000006</v>
      </c>
    </row>
    <row r="24" spans="1:55" ht="17.25" x14ac:dyDescent="0.2">
      <c r="A24" s="2">
        <v>23</v>
      </c>
      <c r="B24" s="2">
        <v>2019112031</v>
      </c>
      <c r="C24" s="2" t="s">
        <v>14</v>
      </c>
      <c r="D24" s="2" t="s">
        <v>13</v>
      </c>
      <c r="E24" s="2" t="s">
        <v>527</v>
      </c>
      <c r="F24" s="2">
        <v>81</v>
      </c>
      <c r="G24" s="2">
        <v>3</v>
      </c>
      <c r="H24" s="2">
        <v>76</v>
      </c>
      <c r="I24" s="2">
        <v>3</v>
      </c>
      <c r="J24" s="2">
        <v>83</v>
      </c>
      <c r="K24" s="2">
        <v>3</v>
      </c>
      <c r="L24" s="2">
        <v>92</v>
      </c>
      <c r="M24" s="2">
        <v>4</v>
      </c>
      <c r="N24" s="2">
        <v>75</v>
      </c>
      <c r="O24" s="2">
        <v>3</v>
      </c>
      <c r="P24" s="2">
        <v>90</v>
      </c>
      <c r="Q24" s="2">
        <v>0</v>
      </c>
      <c r="R24" s="2">
        <v>92</v>
      </c>
      <c r="S24" s="2">
        <v>4</v>
      </c>
      <c r="T24" s="2">
        <v>78.8</v>
      </c>
      <c r="U24" s="2">
        <v>2</v>
      </c>
      <c r="V24" s="2">
        <v>90</v>
      </c>
      <c r="W24" s="2">
        <v>2</v>
      </c>
      <c r="X24" s="2">
        <v>78</v>
      </c>
      <c r="Y24" s="2">
        <v>3</v>
      </c>
      <c r="Z24" s="78">
        <v>74</v>
      </c>
      <c r="AA24" s="78">
        <v>3</v>
      </c>
      <c r="AB24" s="78">
        <v>79</v>
      </c>
      <c r="AC24" s="78">
        <v>2</v>
      </c>
      <c r="AD24" s="78">
        <v>83</v>
      </c>
      <c r="AE24" s="78">
        <v>3</v>
      </c>
      <c r="AF24" s="78">
        <v>82.29</v>
      </c>
      <c r="AG24" s="78">
        <v>2</v>
      </c>
      <c r="AH24" s="78">
        <v>93</v>
      </c>
      <c r="AI24" s="78">
        <v>0</v>
      </c>
      <c r="AJ24" s="78">
        <v>79.400000000000006</v>
      </c>
      <c r="AK24" s="78">
        <v>3</v>
      </c>
      <c r="AL24" s="79"/>
      <c r="AM24" s="2">
        <v>0</v>
      </c>
      <c r="AN24" s="79"/>
      <c r="AO24" s="2">
        <v>0</v>
      </c>
      <c r="AP24" s="79"/>
      <c r="AQ24" s="2">
        <v>0</v>
      </c>
      <c r="AR24" s="4"/>
      <c r="AS24" s="2">
        <v>0</v>
      </c>
      <c r="AT24" s="4"/>
      <c r="AU24" s="2">
        <v>0</v>
      </c>
      <c r="AV24" s="2">
        <f t="shared" si="3"/>
        <v>40</v>
      </c>
      <c r="AW24" s="3">
        <f t="shared" si="0"/>
        <v>82.109499999999997</v>
      </c>
      <c r="AX24" s="3"/>
      <c r="AY24" s="3">
        <f t="shared" si="1"/>
        <v>82.109499999999997</v>
      </c>
      <c r="AZ24" s="2">
        <v>0</v>
      </c>
      <c r="BA24" s="2">
        <v>81</v>
      </c>
      <c r="BB24" s="78">
        <v>79</v>
      </c>
      <c r="BC24" s="80">
        <f t="shared" si="2"/>
        <v>80</v>
      </c>
    </row>
    <row r="25" spans="1:55" ht="17.25" x14ac:dyDescent="0.2">
      <c r="A25" s="2">
        <v>24</v>
      </c>
      <c r="B25" s="2">
        <v>2019112025</v>
      </c>
      <c r="C25" s="2" t="s">
        <v>551</v>
      </c>
      <c r="D25" s="2" t="s">
        <v>13</v>
      </c>
      <c r="E25" s="2" t="s">
        <v>527</v>
      </c>
      <c r="F25" s="2">
        <v>73</v>
      </c>
      <c r="G25" s="2">
        <v>3</v>
      </c>
      <c r="H25" s="2">
        <v>78</v>
      </c>
      <c r="I25" s="2">
        <v>3</v>
      </c>
      <c r="J25" s="2">
        <v>83</v>
      </c>
      <c r="K25" s="2">
        <v>3</v>
      </c>
      <c r="L25" s="2">
        <v>88</v>
      </c>
      <c r="M25" s="2">
        <v>4</v>
      </c>
      <c r="N25" s="2">
        <v>74</v>
      </c>
      <c r="O25" s="2">
        <v>3</v>
      </c>
      <c r="P25" s="2">
        <v>90</v>
      </c>
      <c r="Q25" s="2">
        <v>0</v>
      </c>
      <c r="R25" s="2">
        <v>84</v>
      </c>
      <c r="S25" s="2">
        <v>4</v>
      </c>
      <c r="T25" s="2">
        <v>85.36</v>
      </c>
      <c r="U25" s="2">
        <v>2</v>
      </c>
      <c r="V25" s="2">
        <v>74</v>
      </c>
      <c r="W25" s="2">
        <v>2</v>
      </c>
      <c r="X25" s="2">
        <v>82</v>
      </c>
      <c r="Y25" s="2">
        <v>3</v>
      </c>
      <c r="Z25" s="78">
        <v>83</v>
      </c>
      <c r="AA25" s="78">
        <v>3</v>
      </c>
      <c r="AB25" s="78">
        <v>68</v>
      </c>
      <c r="AC25" s="78">
        <v>2</v>
      </c>
      <c r="AD25" s="78">
        <v>67</v>
      </c>
      <c r="AE25" s="78">
        <v>3</v>
      </c>
      <c r="AF25" s="78">
        <v>78.31</v>
      </c>
      <c r="AG25" s="78">
        <v>2</v>
      </c>
      <c r="AH25" s="78">
        <v>93</v>
      </c>
      <c r="AI25" s="78">
        <v>0</v>
      </c>
      <c r="AJ25" s="78">
        <v>89.45</v>
      </c>
      <c r="AK25" s="78">
        <v>3</v>
      </c>
      <c r="AL25" s="79"/>
      <c r="AM25" s="2">
        <v>0</v>
      </c>
      <c r="AN25" s="79"/>
      <c r="AO25" s="2">
        <v>0</v>
      </c>
      <c r="AP25" s="79"/>
      <c r="AQ25" s="2">
        <v>0</v>
      </c>
      <c r="AR25" s="4"/>
      <c r="AS25" s="2">
        <v>0</v>
      </c>
      <c r="AT25" s="4"/>
      <c r="AU25" s="2">
        <v>0</v>
      </c>
      <c r="AV25" s="2">
        <f t="shared" si="3"/>
        <v>40</v>
      </c>
      <c r="AW25" s="3">
        <f t="shared" si="0"/>
        <v>79.692250000000001</v>
      </c>
      <c r="AX25" s="3">
        <v>1.2</v>
      </c>
      <c r="AY25" s="3">
        <f t="shared" si="1"/>
        <v>80.892250000000004</v>
      </c>
      <c r="AZ25" s="2">
        <v>0</v>
      </c>
      <c r="BA25" s="2">
        <v>93</v>
      </c>
      <c r="BB25" s="78">
        <v>84.4</v>
      </c>
      <c r="BC25" s="80">
        <f t="shared" si="2"/>
        <v>88.7</v>
      </c>
    </row>
    <row r="26" spans="1:55" ht="17.25" x14ac:dyDescent="0.2">
      <c r="A26" s="2">
        <v>25</v>
      </c>
      <c r="B26" s="2">
        <v>2019112070</v>
      </c>
      <c r="C26" s="2" t="s">
        <v>549</v>
      </c>
      <c r="D26" s="2" t="s">
        <v>12</v>
      </c>
      <c r="E26" s="2" t="s">
        <v>527</v>
      </c>
      <c r="F26" s="2">
        <v>76</v>
      </c>
      <c r="G26" s="2">
        <v>3</v>
      </c>
      <c r="H26" s="2">
        <v>80</v>
      </c>
      <c r="I26" s="2">
        <v>3</v>
      </c>
      <c r="J26" s="2">
        <v>82</v>
      </c>
      <c r="K26" s="2">
        <v>3</v>
      </c>
      <c r="L26" s="2">
        <v>84</v>
      </c>
      <c r="M26" s="2">
        <v>4</v>
      </c>
      <c r="N26" s="2">
        <v>91</v>
      </c>
      <c r="O26" s="2">
        <v>3</v>
      </c>
      <c r="P26" s="2">
        <v>90</v>
      </c>
      <c r="Q26" s="2">
        <v>0</v>
      </c>
      <c r="R26" s="2">
        <v>70</v>
      </c>
      <c r="S26" s="2">
        <v>4</v>
      </c>
      <c r="T26" s="2">
        <v>84.74</v>
      </c>
      <c r="U26" s="2">
        <v>2</v>
      </c>
      <c r="V26" s="2">
        <v>70</v>
      </c>
      <c r="W26" s="2">
        <v>2</v>
      </c>
      <c r="X26" s="2">
        <v>77</v>
      </c>
      <c r="Y26" s="2">
        <v>3</v>
      </c>
      <c r="Z26" s="78">
        <v>88</v>
      </c>
      <c r="AA26" s="78">
        <v>3</v>
      </c>
      <c r="AB26" s="79"/>
      <c r="AC26" s="78">
        <v>0</v>
      </c>
      <c r="AD26" s="78">
        <v>73</v>
      </c>
      <c r="AE26" s="78">
        <v>3</v>
      </c>
      <c r="AF26" s="78">
        <v>83.4</v>
      </c>
      <c r="AG26" s="78">
        <v>2</v>
      </c>
      <c r="AH26" s="78">
        <v>93</v>
      </c>
      <c r="AI26" s="78">
        <v>0</v>
      </c>
      <c r="AJ26" s="78">
        <v>90.65</v>
      </c>
      <c r="AK26" s="78">
        <v>3</v>
      </c>
      <c r="AL26" s="79"/>
      <c r="AM26" s="2">
        <v>0</v>
      </c>
      <c r="AN26" s="79"/>
      <c r="AO26" s="2">
        <v>0</v>
      </c>
      <c r="AP26" s="79"/>
      <c r="AQ26" s="2">
        <v>0</v>
      </c>
      <c r="AR26" s="4"/>
      <c r="AS26" s="2">
        <v>0</v>
      </c>
      <c r="AT26" s="4"/>
      <c r="AU26" s="2">
        <v>0</v>
      </c>
      <c r="AV26" s="2">
        <f t="shared" si="3"/>
        <v>38</v>
      </c>
      <c r="AW26" s="3">
        <f t="shared" si="0"/>
        <v>80.663947368421063</v>
      </c>
      <c r="AX26" s="3">
        <v>0.1</v>
      </c>
      <c r="AY26" s="3">
        <f t="shared" si="1"/>
        <v>80.763947368421057</v>
      </c>
      <c r="AZ26" s="2">
        <v>0</v>
      </c>
      <c r="BA26" s="2">
        <v>84</v>
      </c>
      <c r="BB26" s="78">
        <v>92.1</v>
      </c>
      <c r="BC26" s="80">
        <f t="shared" si="2"/>
        <v>88.05</v>
      </c>
    </row>
    <row r="27" spans="1:55" ht="17.25" x14ac:dyDescent="0.2">
      <c r="A27" s="2">
        <v>26</v>
      </c>
      <c r="B27" s="2">
        <v>2019112045</v>
      </c>
      <c r="C27" s="2" t="s">
        <v>550</v>
      </c>
      <c r="D27" s="2" t="s">
        <v>12</v>
      </c>
      <c r="E27" s="2" t="s">
        <v>527</v>
      </c>
      <c r="F27" s="2">
        <v>80</v>
      </c>
      <c r="G27" s="2">
        <v>3</v>
      </c>
      <c r="H27" s="2">
        <v>75</v>
      </c>
      <c r="I27" s="2">
        <v>3</v>
      </c>
      <c r="J27" s="2">
        <v>77</v>
      </c>
      <c r="K27" s="2">
        <v>3</v>
      </c>
      <c r="L27" s="2">
        <v>76</v>
      </c>
      <c r="M27" s="2">
        <v>4</v>
      </c>
      <c r="N27" s="2">
        <v>79</v>
      </c>
      <c r="O27" s="2">
        <v>3</v>
      </c>
      <c r="P27" s="2">
        <v>90</v>
      </c>
      <c r="Q27" s="2">
        <v>0</v>
      </c>
      <c r="R27" s="2">
        <v>75</v>
      </c>
      <c r="S27" s="2">
        <v>4</v>
      </c>
      <c r="T27" s="2">
        <v>82.44</v>
      </c>
      <c r="U27" s="2">
        <v>2</v>
      </c>
      <c r="V27" s="2">
        <v>85</v>
      </c>
      <c r="W27" s="2">
        <v>2</v>
      </c>
      <c r="X27" s="2">
        <v>0</v>
      </c>
      <c r="Y27" s="2">
        <v>0</v>
      </c>
      <c r="Z27" s="78">
        <v>71</v>
      </c>
      <c r="AA27" s="78">
        <v>3</v>
      </c>
      <c r="AB27" s="78">
        <v>88</v>
      </c>
      <c r="AC27" s="78">
        <v>2</v>
      </c>
      <c r="AD27" s="78">
        <v>80</v>
      </c>
      <c r="AE27" s="78">
        <v>3</v>
      </c>
      <c r="AF27" s="78">
        <v>80.400000000000006</v>
      </c>
      <c r="AG27" s="78">
        <v>2</v>
      </c>
      <c r="AH27" s="78">
        <v>93</v>
      </c>
      <c r="AI27" s="78">
        <v>0</v>
      </c>
      <c r="AJ27" s="78">
        <v>85.15</v>
      </c>
      <c r="AK27" s="78">
        <v>3</v>
      </c>
      <c r="AL27" s="78">
        <v>97.4</v>
      </c>
      <c r="AM27" s="2">
        <v>3</v>
      </c>
      <c r="AN27" s="79"/>
      <c r="AO27" s="2">
        <v>0</v>
      </c>
      <c r="AP27" s="79"/>
      <c r="AQ27" s="2">
        <v>0</v>
      </c>
      <c r="AR27" s="4"/>
      <c r="AS27" s="2">
        <v>0</v>
      </c>
      <c r="AT27" s="4"/>
      <c r="AU27" s="2">
        <v>0</v>
      </c>
      <c r="AV27" s="2">
        <f t="shared" si="3"/>
        <v>40</v>
      </c>
      <c r="AW27" s="3">
        <f t="shared" si="0"/>
        <v>80.233249999999998</v>
      </c>
      <c r="AX27" s="3"/>
      <c r="AY27" s="3">
        <f t="shared" si="1"/>
        <v>80.233249999999998</v>
      </c>
      <c r="AZ27" s="2">
        <v>0</v>
      </c>
      <c r="BA27" s="2">
        <v>79</v>
      </c>
      <c r="BB27" s="78">
        <v>95.6</v>
      </c>
      <c r="BC27" s="80">
        <f t="shared" si="2"/>
        <v>87.3</v>
      </c>
    </row>
    <row r="28" spans="1:55" ht="17.25" x14ac:dyDescent="0.2">
      <c r="A28" s="2">
        <v>27</v>
      </c>
      <c r="B28" s="2">
        <v>2019112028</v>
      </c>
      <c r="C28" s="2" t="s">
        <v>552</v>
      </c>
      <c r="D28" s="2" t="s">
        <v>13</v>
      </c>
      <c r="E28" s="2" t="s">
        <v>527</v>
      </c>
      <c r="F28" s="2">
        <v>72</v>
      </c>
      <c r="G28" s="2">
        <v>3</v>
      </c>
      <c r="H28" s="2">
        <v>84</v>
      </c>
      <c r="I28" s="2">
        <v>3</v>
      </c>
      <c r="J28" s="2">
        <v>81</v>
      </c>
      <c r="K28" s="2">
        <v>3</v>
      </c>
      <c r="L28" s="2">
        <v>83</v>
      </c>
      <c r="M28" s="2">
        <v>4</v>
      </c>
      <c r="N28" s="2">
        <v>79</v>
      </c>
      <c r="O28" s="2">
        <v>3</v>
      </c>
      <c r="P28" s="2">
        <v>90</v>
      </c>
      <c r="Q28" s="2">
        <v>0</v>
      </c>
      <c r="R28" s="2">
        <v>82</v>
      </c>
      <c r="S28" s="2">
        <v>4</v>
      </c>
      <c r="T28" s="2">
        <v>79.599999999999994</v>
      </c>
      <c r="U28" s="2">
        <v>2</v>
      </c>
      <c r="V28" s="2">
        <v>78</v>
      </c>
      <c r="W28" s="2">
        <v>2</v>
      </c>
      <c r="X28" s="2">
        <v>66</v>
      </c>
      <c r="Y28" s="2">
        <v>3</v>
      </c>
      <c r="Z28" s="78">
        <v>82</v>
      </c>
      <c r="AA28" s="78">
        <v>3</v>
      </c>
      <c r="AB28" s="78">
        <v>76</v>
      </c>
      <c r="AC28" s="78">
        <v>2</v>
      </c>
      <c r="AD28" s="78">
        <v>70</v>
      </c>
      <c r="AE28" s="78">
        <v>3</v>
      </c>
      <c r="AF28" s="78">
        <v>82.14</v>
      </c>
      <c r="AG28" s="78">
        <v>2</v>
      </c>
      <c r="AH28" s="78">
        <v>93</v>
      </c>
      <c r="AI28" s="78">
        <v>0</v>
      </c>
      <c r="AJ28" s="79"/>
      <c r="AK28" s="78">
        <v>0</v>
      </c>
      <c r="AL28" s="78">
        <v>94.5</v>
      </c>
      <c r="AM28" s="2">
        <v>3</v>
      </c>
      <c r="AN28" s="79"/>
      <c r="AO28" s="2">
        <v>0</v>
      </c>
      <c r="AP28" s="79"/>
      <c r="AQ28" s="2">
        <v>0</v>
      </c>
      <c r="AR28" s="4"/>
      <c r="AS28" s="2">
        <v>0</v>
      </c>
      <c r="AT28" s="4"/>
      <c r="AU28" s="2">
        <v>0</v>
      </c>
      <c r="AV28" s="2">
        <f t="shared" si="3"/>
        <v>40</v>
      </c>
      <c r="AW28" s="3">
        <f t="shared" si="0"/>
        <v>79.424499999999995</v>
      </c>
      <c r="AX28" s="3"/>
      <c r="AY28" s="3">
        <f t="shared" si="1"/>
        <v>79.424499999999995</v>
      </c>
      <c r="AZ28" s="2">
        <v>0</v>
      </c>
      <c r="BA28" s="2">
        <v>91</v>
      </c>
      <c r="BB28" s="78">
        <v>96.7</v>
      </c>
      <c r="BC28" s="80">
        <f t="shared" si="2"/>
        <v>93.85</v>
      </c>
    </row>
    <row r="29" spans="1:55" ht="17.25" x14ac:dyDescent="0.2">
      <c r="A29" s="2">
        <v>28</v>
      </c>
      <c r="B29" s="2">
        <v>2019112068</v>
      </c>
      <c r="C29" s="2" t="s">
        <v>15</v>
      </c>
      <c r="D29" s="2" t="s">
        <v>13</v>
      </c>
      <c r="E29" s="2" t="s">
        <v>527</v>
      </c>
      <c r="F29" s="2">
        <v>70</v>
      </c>
      <c r="G29" s="2">
        <v>3</v>
      </c>
      <c r="H29" s="2">
        <v>78</v>
      </c>
      <c r="I29" s="2">
        <v>3</v>
      </c>
      <c r="J29" s="2">
        <v>71</v>
      </c>
      <c r="K29" s="2">
        <v>3</v>
      </c>
      <c r="L29" s="2">
        <v>81</v>
      </c>
      <c r="M29" s="2">
        <v>4</v>
      </c>
      <c r="N29" s="2">
        <v>84</v>
      </c>
      <c r="O29" s="2">
        <v>3</v>
      </c>
      <c r="P29" s="2">
        <v>91</v>
      </c>
      <c r="Q29" s="2">
        <v>0</v>
      </c>
      <c r="R29" s="2">
        <v>82</v>
      </c>
      <c r="S29" s="2">
        <v>4</v>
      </c>
      <c r="T29" s="2">
        <v>78.95</v>
      </c>
      <c r="U29" s="2">
        <v>2</v>
      </c>
      <c r="V29" s="2">
        <v>70</v>
      </c>
      <c r="W29" s="2">
        <v>2</v>
      </c>
      <c r="X29" s="2">
        <v>77</v>
      </c>
      <c r="Y29" s="2">
        <v>3</v>
      </c>
      <c r="Z29" s="78">
        <v>89</v>
      </c>
      <c r="AA29" s="78">
        <v>3</v>
      </c>
      <c r="AB29" s="78">
        <v>66</v>
      </c>
      <c r="AC29" s="78">
        <v>2</v>
      </c>
      <c r="AD29" s="78">
        <v>79</v>
      </c>
      <c r="AE29" s="78">
        <v>3</v>
      </c>
      <c r="AF29" s="78">
        <v>71.78</v>
      </c>
      <c r="AG29" s="78">
        <v>2</v>
      </c>
      <c r="AH29" s="78">
        <v>100</v>
      </c>
      <c r="AI29" s="78">
        <v>0</v>
      </c>
      <c r="AJ29" s="79"/>
      <c r="AK29" s="78">
        <v>0</v>
      </c>
      <c r="AL29" s="78">
        <v>75.099999999999994</v>
      </c>
      <c r="AM29" s="2">
        <v>3</v>
      </c>
      <c r="AN29" s="79"/>
      <c r="AO29" s="2">
        <v>0</v>
      </c>
      <c r="AP29" s="79"/>
      <c r="AQ29" s="2">
        <v>0</v>
      </c>
      <c r="AR29" s="4"/>
      <c r="AS29" s="2">
        <v>0</v>
      </c>
      <c r="AT29" s="4"/>
      <c r="AU29" s="2">
        <v>0</v>
      </c>
      <c r="AV29" s="2">
        <f t="shared" si="3"/>
        <v>40</v>
      </c>
      <c r="AW29" s="3">
        <f t="shared" si="0"/>
        <v>77.369</v>
      </c>
      <c r="AX29" s="3">
        <v>1.1000000000000001</v>
      </c>
      <c r="AY29" s="3">
        <f t="shared" si="1"/>
        <v>78.468999999999994</v>
      </c>
      <c r="AZ29" s="2">
        <v>0</v>
      </c>
      <c r="BA29" s="2">
        <v>71</v>
      </c>
      <c r="BB29" s="78">
        <v>82.2</v>
      </c>
      <c r="BC29" s="80">
        <f t="shared" si="2"/>
        <v>76.599999999999994</v>
      </c>
    </row>
    <row r="30" spans="1:55" ht="17.25" x14ac:dyDescent="0.2">
      <c r="A30" s="2">
        <v>29</v>
      </c>
      <c r="B30" s="2">
        <v>2019112116</v>
      </c>
      <c r="C30" s="2" t="s">
        <v>553</v>
      </c>
      <c r="D30" s="2" t="s">
        <v>13</v>
      </c>
      <c r="E30" s="2" t="s">
        <v>527</v>
      </c>
      <c r="F30" s="2">
        <v>77</v>
      </c>
      <c r="G30" s="2">
        <v>3</v>
      </c>
      <c r="H30" s="2">
        <v>76</v>
      </c>
      <c r="I30" s="2">
        <v>3</v>
      </c>
      <c r="J30" s="2">
        <v>71</v>
      </c>
      <c r="K30" s="2">
        <v>3</v>
      </c>
      <c r="L30" s="2">
        <v>83</v>
      </c>
      <c r="M30" s="2">
        <v>4</v>
      </c>
      <c r="N30" s="2">
        <v>88</v>
      </c>
      <c r="O30" s="2">
        <v>3</v>
      </c>
      <c r="P30" s="2">
        <v>90</v>
      </c>
      <c r="Q30" s="2">
        <v>0</v>
      </c>
      <c r="R30" s="2">
        <v>81</v>
      </c>
      <c r="S30" s="2">
        <v>4</v>
      </c>
      <c r="T30" s="2">
        <v>75.11</v>
      </c>
      <c r="U30" s="2">
        <v>2</v>
      </c>
      <c r="V30" s="2">
        <v>73</v>
      </c>
      <c r="W30" s="2">
        <v>2</v>
      </c>
      <c r="X30" s="2">
        <v>77</v>
      </c>
      <c r="Y30" s="2">
        <v>3</v>
      </c>
      <c r="Z30" s="78">
        <v>71</v>
      </c>
      <c r="AA30" s="78">
        <v>3</v>
      </c>
      <c r="AB30" s="78">
        <v>76</v>
      </c>
      <c r="AC30" s="78">
        <v>2</v>
      </c>
      <c r="AD30" s="78">
        <v>74</v>
      </c>
      <c r="AE30" s="78">
        <v>3</v>
      </c>
      <c r="AF30" s="78">
        <v>76.92</v>
      </c>
      <c r="AG30" s="78">
        <v>2</v>
      </c>
      <c r="AH30" s="78">
        <v>93</v>
      </c>
      <c r="AI30" s="78">
        <v>0</v>
      </c>
      <c r="AJ30" s="79"/>
      <c r="AK30" s="78">
        <v>0</v>
      </c>
      <c r="AL30" s="78">
        <v>86</v>
      </c>
      <c r="AM30" s="2">
        <v>3</v>
      </c>
      <c r="AN30" s="85">
        <v>83</v>
      </c>
      <c r="AO30" s="2">
        <v>3</v>
      </c>
      <c r="AP30" s="79"/>
      <c r="AQ30" s="2">
        <v>0</v>
      </c>
      <c r="AR30" s="4"/>
      <c r="AS30" s="2">
        <v>0</v>
      </c>
      <c r="AT30" s="4"/>
      <c r="AU30" s="2">
        <v>0</v>
      </c>
      <c r="AV30" s="2">
        <f t="shared" si="3"/>
        <v>43</v>
      </c>
      <c r="AW30" s="3">
        <f t="shared" si="0"/>
        <v>78.303720930232572</v>
      </c>
      <c r="AX30" s="3"/>
      <c r="AY30" s="3">
        <f t="shared" si="1"/>
        <v>78.303720930232572</v>
      </c>
      <c r="AZ30" s="2">
        <v>0</v>
      </c>
      <c r="BA30" s="2">
        <v>80</v>
      </c>
      <c r="BB30" s="78">
        <v>88</v>
      </c>
      <c r="BC30" s="80">
        <f t="shared" si="2"/>
        <v>84</v>
      </c>
    </row>
    <row r="31" spans="1:55" ht="17.25" x14ac:dyDescent="0.2">
      <c r="A31" s="2">
        <v>30</v>
      </c>
      <c r="B31" s="2">
        <v>2019112130</v>
      </c>
      <c r="C31" s="2" t="s">
        <v>554</v>
      </c>
      <c r="D31" s="2" t="s">
        <v>13</v>
      </c>
      <c r="E31" s="2" t="s">
        <v>527</v>
      </c>
      <c r="F31" s="2">
        <v>74</v>
      </c>
      <c r="G31" s="2">
        <v>3</v>
      </c>
      <c r="H31" s="2">
        <v>75</v>
      </c>
      <c r="I31" s="2">
        <v>3</v>
      </c>
      <c r="J31" s="2">
        <v>78</v>
      </c>
      <c r="K31" s="2">
        <v>3</v>
      </c>
      <c r="L31" s="2">
        <v>86</v>
      </c>
      <c r="M31" s="2">
        <v>4</v>
      </c>
      <c r="N31" s="2">
        <v>72</v>
      </c>
      <c r="O31" s="2">
        <v>3</v>
      </c>
      <c r="P31" s="2">
        <v>90</v>
      </c>
      <c r="Q31" s="2">
        <v>0</v>
      </c>
      <c r="R31" s="2">
        <v>81</v>
      </c>
      <c r="S31" s="2">
        <v>4</v>
      </c>
      <c r="T31" s="2">
        <v>0</v>
      </c>
      <c r="U31" s="2">
        <v>0</v>
      </c>
      <c r="V31" s="2">
        <v>87</v>
      </c>
      <c r="W31" s="2">
        <v>2</v>
      </c>
      <c r="X31" s="2">
        <v>77</v>
      </c>
      <c r="Y31" s="2">
        <v>3</v>
      </c>
      <c r="Z31" s="78">
        <v>73</v>
      </c>
      <c r="AA31" s="78">
        <v>3</v>
      </c>
      <c r="AB31" s="78">
        <v>76</v>
      </c>
      <c r="AC31" s="78">
        <v>2</v>
      </c>
      <c r="AD31" s="78">
        <v>71</v>
      </c>
      <c r="AE31" s="78">
        <v>3</v>
      </c>
      <c r="AF31" s="78">
        <v>80.709999999999994</v>
      </c>
      <c r="AG31" s="78">
        <v>2</v>
      </c>
      <c r="AH31" s="78">
        <v>93</v>
      </c>
      <c r="AI31" s="78">
        <v>0</v>
      </c>
      <c r="AJ31" s="78">
        <v>84.05</v>
      </c>
      <c r="AK31" s="78">
        <v>3</v>
      </c>
      <c r="AL31" s="79"/>
      <c r="AM31" s="2">
        <v>0</v>
      </c>
      <c r="AN31" s="78">
        <v>76</v>
      </c>
      <c r="AO31" s="2">
        <v>2</v>
      </c>
      <c r="AP31" s="79"/>
      <c r="AQ31" s="2">
        <v>0</v>
      </c>
      <c r="AR31" s="81"/>
      <c r="AS31" s="82">
        <v>0</v>
      </c>
      <c r="AT31" s="4"/>
      <c r="AU31" s="2">
        <v>0</v>
      </c>
      <c r="AV31" s="2">
        <f t="shared" si="3"/>
        <v>40</v>
      </c>
      <c r="AW31" s="3">
        <f t="shared" si="0"/>
        <v>77.989249999999998</v>
      </c>
      <c r="AX31" s="3"/>
      <c r="AY31" s="3">
        <f t="shared" si="1"/>
        <v>77.989249999999998</v>
      </c>
      <c r="AZ31" s="2">
        <v>0</v>
      </c>
      <c r="BA31" s="2">
        <v>75</v>
      </c>
      <c r="BB31" s="78">
        <v>90</v>
      </c>
      <c r="BC31" s="80">
        <f t="shared" si="2"/>
        <v>82.5</v>
      </c>
    </row>
  </sheetData>
  <sortState xmlns:xlrd2="http://schemas.microsoft.com/office/spreadsheetml/2017/richdata2" ref="A2:BC31">
    <sortCondition descending="1" ref="AY2:AY31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3806-51F4-4F1D-9535-684FDEEF4A54}">
  <dimension ref="A1:BI31"/>
  <sheetViews>
    <sheetView topLeftCell="A13" zoomScale="55" zoomScaleNormal="55" workbookViewId="0">
      <selection activeCell="H44" sqref="H44"/>
    </sheetView>
  </sheetViews>
  <sheetFormatPr defaultRowHeight="14.25" x14ac:dyDescent="0.2"/>
  <cols>
    <col min="1" max="1" width="4.75" customWidth="1"/>
    <col min="2" max="2" width="13.375" bestFit="1" customWidth="1"/>
    <col min="3" max="3" width="7.625" customWidth="1"/>
    <col min="4" max="4" width="4.375" customWidth="1"/>
    <col min="5" max="5" width="21.375" bestFit="1" customWidth="1"/>
    <col min="6" max="6" width="16" customWidth="1"/>
    <col min="7" max="7" width="4.75" customWidth="1"/>
    <col min="8" max="8" width="16" customWidth="1"/>
    <col min="9" max="9" width="4.75" customWidth="1"/>
    <col min="10" max="10" width="16" customWidth="1"/>
    <col min="11" max="11" width="4.75" customWidth="1"/>
    <col min="12" max="12" width="16" customWidth="1"/>
    <col min="13" max="13" width="4.75" customWidth="1"/>
    <col min="14" max="14" width="14.375" customWidth="1"/>
    <col min="15" max="15" width="4.75" customWidth="1"/>
    <col min="16" max="16" width="16" customWidth="1"/>
    <col min="17" max="17" width="4.75" customWidth="1"/>
    <col min="18" max="18" width="16" customWidth="1"/>
    <col min="19" max="19" width="4.75" customWidth="1"/>
    <col min="20" max="20" width="16" customWidth="1"/>
    <col min="21" max="21" width="4.75" customWidth="1"/>
    <col min="22" max="22" width="16" customWidth="1"/>
    <col min="23" max="23" width="4.75" customWidth="1"/>
    <col min="24" max="24" width="16" customWidth="1"/>
    <col min="25" max="25" width="4.75" customWidth="1"/>
    <col min="26" max="26" width="16" customWidth="1"/>
    <col min="27" max="27" width="4.75" customWidth="1"/>
    <col min="28" max="28" width="16" customWidth="1"/>
    <col min="29" max="29" width="4.75" customWidth="1"/>
    <col min="30" max="30" width="16" customWidth="1"/>
    <col min="31" max="31" width="4.75" customWidth="1"/>
    <col min="32" max="32" width="16" customWidth="1"/>
    <col min="33" max="33" width="4.75" customWidth="1"/>
    <col min="34" max="34" width="16" customWidth="1"/>
    <col min="35" max="35" width="4.75" customWidth="1"/>
    <col min="36" max="36" width="16" customWidth="1"/>
    <col min="37" max="37" width="4.75" customWidth="1"/>
    <col min="38" max="38" width="16" customWidth="1"/>
    <col min="39" max="39" width="4.75" customWidth="1"/>
    <col min="40" max="40" width="16" customWidth="1"/>
    <col min="41" max="41" width="4.75" customWidth="1"/>
    <col min="42" max="54" width="8.25"/>
    <col min="55" max="55" width="8.75" bestFit="1" customWidth="1"/>
    <col min="56" max="57" width="8.75" customWidth="1"/>
    <col min="58" max="58" width="8.25"/>
    <col min="59" max="61" width="16" customWidth="1"/>
  </cols>
  <sheetData>
    <row r="1" spans="1:61" ht="9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506</v>
      </c>
      <c r="I1" s="1" t="s">
        <v>6</v>
      </c>
      <c r="J1" s="1" t="s">
        <v>507</v>
      </c>
      <c r="K1" s="1" t="s">
        <v>6</v>
      </c>
      <c r="L1" s="1" t="s">
        <v>508</v>
      </c>
      <c r="M1" s="1" t="s">
        <v>6</v>
      </c>
      <c r="N1" s="1" t="s">
        <v>497</v>
      </c>
      <c r="O1" s="1" t="s">
        <v>26</v>
      </c>
      <c r="P1" s="1" t="s">
        <v>7</v>
      </c>
      <c r="Q1" s="1" t="s">
        <v>6</v>
      </c>
      <c r="R1" s="1" t="s">
        <v>8</v>
      </c>
      <c r="S1" s="1" t="s">
        <v>6</v>
      </c>
      <c r="T1" s="1" t="s">
        <v>511</v>
      </c>
      <c r="U1" s="1" t="s">
        <v>6</v>
      </c>
      <c r="V1" s="1" t="s">
        <v>555</v>
      </c>
      <c r="W1" s="1" t="s">
        <v>6</v>
      </c>
      <c r="X1" s="87" t="s">
        <v>512</v>
      </c>
      <c r="Y1" s="1" t="s">
        <v>6</v>
      </c>
      <c r="Z1" s="87" t="s">
        <v>9</v>
      </c>
      <c r="AA1" s="1" t="s">
        <v>6</v>
      </c>
      <c r="AB1" s="87" t="s">
        <v>514</v>
      </c>
      <c r="AC1" s="1" t="s">
        <v>6</v>
      </c>
      <c r="AD1" s="87" t="s">
        <v>556</v>
      </c>
      <c r="AE1" s="1" t="s">
        <v>6</v>
      </c>
      <c r="AF1" s="87" t="s">
        <v>10</v>
      </c>
      <c r="AG1" s="1" t="s">
        <v>6</v>
      </c>
      <c r="AH1" s="87" t="s">
        <v>557</v>
      </c>
      <c r="AI1" s="1" t="s">
        <v>6</v>
      </c>
      <c r="AJ1" s="87" t="s">
        <v>558</v>
      </c>
      <c r="AK1" s="1" t="s">
        <v>6</v>
      </c>
      <c r="AL1" s="87" t="s">
        <v>559</v>
      </c>
      <c r="AM1" s="1" t="s">
        <v>6</v>
      </c>
      <c r="AN1" s="87" t="s">
        <v>517</v>
      </c>
      <c r="AO1" s="1" t="s">
        <v>6</v>
      </c>
      <c r="AP1" s="88" t="s">
        <v>518</v>
      </c>
      <c r="AQ1" s="75" t="s">
        <v>6</v>
      </c>
      <c r="AR1" s="75" t="s">
        <v>519</v>
      </c>
      <c r="AS1" s="75" t="s">
        <v>6</v>
      </c>
      <c r="AT1" s="75" t="s">
        <v>520</v>
      </c>
      <c r="AU1" s="75" t="s">
        <v>6</v>
      </c>
      <c r="AV1" s="75" t="s">
        <v>521</v>
      </c>
      <c r="AW1" s="75" t="s">
        <v>6</v>
      </c>
      <c r="AX1" s="75" t="s">
        <v>560</v>
      </c>
      <c r="AY1" s="75" t="s">
        <v>6</v>
      </c>
      <c r="AZ1" s="75" t="s">
        <v>561</v>
      </c>
      <c r="BA1" s="89" t="s">
        <v>6</v>
      </c>
      <c r="BB1" s="90" t="s">
        <v>522</v>
      </c>
      <c r="BC1" s="91" t="s">
        <v>484</v>
      </c>
      <c r="BD1" s="91" t="s">
        <v>616</v>
      </c>
      <c r="BE1" s="91" t="s">
        <v>38</v>
      </c>
      <c r="BF1" s="90" t="s">
        <v>523</v>
      </c>
      <c r="BG1" s="1" t="s">
        <v>524</v>
      </c>
      <c r="BH1" s="87" t="s">
        <v>11</v>
      </c>
      <c r="BI1" s="92" t="s">
        <v>525</v>
      </c>
    </row>
    <row r="2" spans="1:61" ht="17.25" x14ac:dyDescent="0.2">
      <c r="A2" s="2">
        <v>1</v>
      </c>
      <c r="B2" s="2">
        <v>2019112076</v>
      </c>
      <c r="C2" s="2" t="s">
        <v>562</v>
      </c>
      <c r="D2" s="2" t="s">
        <v>12</v>
      </c>
      <c r="E2" s="2" t="s">
        <v>563</v>
      </c>
      <c r="F2" s="2">
        <v>84</v>
      </c>
      <c r="G2" s="2">
        <v>3</v>
      </c>
      <c r="H2" s="2">
        <v>91</v>
      </c>
      <c r="I2" s="2">
        <v>3</v>
      </c>
      <c r="J2" s="2">
        <v>98</v>
      </c>
      <c r="K2" s="2">
        <v>3</v>
      </c>
      <c r="L2" s="2">
        <v>94</v>
      </c>
      <c r="M2" s="2">
        <v>4</v>
      </c>
      <c r="N2" s="2">
        <v>93</v>
      </c>
      <c r="O2" s="2">
        <v>3</v>
      </c>
      <c r="P2" s="2">
        <v>90</v>
      </c>
      <c r="Q2" s="2">
        <v>0</v>
      </c>
      <c r="R2" s="2">
        <v>96</v>
      </c>
      <c r="S2" s="2">
        <v>4</v>
      </c>
      <c r="T2" s="2">
        <v>83</v>
      </c>
      <c r="U2" s="2">
        <v>3</v>
      </c>
      <c r="V2" s="2">
        <v>89</v>
      </c>
      <c r="W2" s="2">
        <v>3</v>
      </c>
      <c r="X2" s="93">
        <v>92</v>
      </c>
      <c r="Y2" s="2">
        <v>3</v>
      </c>
      <c r="Z2" s="93">
        <v>86</v>
      </c>
      <c r="AA2" s="2">
        <v>2</v>
      </c>
      <c r="AB2" s="93">
        <v>85</v>
      </c>
      <c r="AC2" s="2">
        <v>3</v>
      </c>
      <c r="AD2" s="93">
        <v>95.62</v>
      </c>
      <c r="AE2" s="2">
        <v>2</v>
      </c>
      <c r="AF2" s="93">
        <v>93</v>
      </c>
      <c r="AG2" s="2">
        <v>0</v>
      </c>
      <c r="AH2" s="93">
        <v>96</v>
      </c>
      <c r="AI2" s="2">
        <v>2</v>
      </c>
      <c r="AJ2" s="94"/>
      <c r="AK2" s="2">
        <v>0</v>
      </c>
      <c r="AL2" s="93">
        <v>93</v>
      </c>
      <c r="AM2" s="2">
        <v>2</v>
      </c>
      <c r="AN2" s="94"/>
      <c r="AO2" s="2">
        <v>0</v>
      </c>
      <c r="AP2" s="95"/>
      <c r="AQ2" s="2">
        <v>0</v>
      </c>
      <c r="AR2" s="2"/>
      <c r="AS2" s="2">
        <v>0</v>
      </c>
      <c r="AT2" s="2"/>
      <c r="AU2" s="2">
        <v>0</v>
      </c>
      <c r="AV2" s="2"/>
      <c r="AW2" s="2">
        <v>0</v>
      </c>
      <c r="AX2" s="2"/>
      <c r="AY2" s="2">
        <v>0</v>
      </c>
      <c r="AZ2" s="2"/>
      <c r="BA2" s="5">
        <v>0</v>
      </c>
      <c r="BB2" s="5">
        <f t="shared" ref="BB2:BB31" si="0">G2+I2+K2+M2+O2+Q2+S2+U2+W2+AS2+AU2+AW2+AY2+BA2+Y2+AA2+AC2+AE2+AG2+AI2+AK2+AM2+AO2+AQ2</f>
        <v>40</v>
      </c>
      <c r="BC2" s="6">
        <f t="shared" ref="BC2:BC31" si="1">(F2*G2+H2*I2+J2*K2+L2*M2+N2*O2+P2*Q2+R2*S2+T2*U2+V2*W2+X2*Y2+Z2*AA2+AB2*AC2+AD2*AE2+AF2*AG2+AH2*AI2+AJ2*AK2+AL2*AM2+AN2*AO2+AP2*AQ2+AR2*AS2+AT2*AU2+AV2*AW2+AX2*AY2+AZ2*BA2)/BB2</f>
        <v>91.155999999999992</v>
      </c>
      <c r="BD2" s="6">
        <v>3</v>
      </c>
      <c r="BE2" s="6">
        <f t="shared" ref="BE2:BE31" si="2">BC2+BD2</f>
        <v>94.155999999999992</v>
      </c>
      <c r="BF2" s="5">
        <v>0</v>
      </c>
      <c r="BG2" s="2">
        <v>87</v>
      </c>
      <c r="BH2" s="93">
        <v>95</v>
      </c>
      <c r="BI2" s="96">
        <f t="shared" ref="BI2:BI31" si="3">BG2*0.5+BH2*0.5</f>
        <v>91</v>
      </c>
    </row>
    <row r="3" spans="1:61" ht="17.25" x14ac:dyDescent="0.2">
      <c r="A3" s="2">
        <v>2</v>
      </c>
      <c r="B3" s="2">
        <v>2019112102</v>
      </c>
      <c r="C3" s="2" t="s">
        <v>564</v>
      </c>
      <c r="D3" s="2" t="s">
        <v>13</v>
      </c>
      <c r="E3" s="2" t="s">
        <v>563</v>
      </c>
      <c r="F3" s="2">
        <v>83</v>
      </c>
      <c r="G3" s="2">
        <v>3</v>
      </c>
      <c r="H3" s="2">
        <v>94</v>
      </c>
      <c r="I3" s="2">
        <v>3</v>
      </c>
      <c r="J3" s="2">
        <v>88</v>
      </c>
      <c r="K3" s="2">
        <v>3</v>
      </c>
      <c r="L3" s="2">
        <v>94</v>
      </c>
      <c r="M3" s="2">
        <v>4</v>
      </c>
      <c r="N3" s="2">
        <v>88</v>
      </c>
      <c r="O3" s="2">
        <v>3</v>
      </c>
      <c r="P3" s="2">
        <v>90</v>
      </c>
      <c r="Q3" s="2">
        <v>0</v>
      </c>
      <c r="R3" s="2">
        <v>99</v>
      </c>
      <c r="S3" s="2">
        <v>4</v>
      </c>
      <c r="T3" s="2">
        <v>83</v>
      </c>
      <c r="U3" s="2">
        <v>3</v>
      </c>
      <c r="V3" s="2">
        <v>84</v>
      </c>
      <c r="W3" s="2">
        <v>3</v>
      </c>
      <c r="X3" s="78">
        <v>94</v>
      </c>
      <c r="Y3" s="2">
        <v>3</v>
      </c>
      <c r="Z3" s="78">
        <v>84</v>
      </c>
      <c r="AA3" s="2">
        <v>2</v>
      </c>
      <c r="AB3" s="78">
        <v>93</v>
      </c>
      <c r="AC3" s="2">
        <v>3</v>
      </c>
      <c r="AD3" s="78">
        <v>88.73</v>
      </c>
      <c r="AE3" s="2">
        <v>2</v>
      </c>
      <c r="AF3" s="78">
        <v>93</v>
      </c>
      <c r="AG3" s="2">
        <v>0</v>
      </c>
      <c r="AH3" s="78">
        <v>95</v>
      </c>
      <c r="AI3" s="2">
        <v>2</v>
      </c>
      <c r="AJ3" s="79"/>
      <c r="AK3" s="2">
        <v>0</v>
      </c>
      <c r="AL3" s="78">
        <v>92</v>
      </c>
      <c r="AM3" s="2">
        <v>2</v>
      </c>
      <c r="AN3" s="79"/>
      <c r="AO3" s="2">
        <v>0</v>
      </c>
      <c r="AP3" s="95"/>
      <c r="AQ3" s="2">
        <v>0</v>
      </c>
      <c r="AR3" s="2"/>
      <c r="AS3" s="2">
        <v>0</v>
      </c>
      <c r="AT3" s="2"/>
      <c r="AU3" s="2">
        <v>0</v>
      </c>
      <c r="AV3" s="2"/>
      <c r="AW3" s="2">
        <v>0</v>
      </c>
      <c r="AX3" s="2"/>
      <c r="AY3" s="2">
        <v>0</v>
      </c>
      <c r="AZ3" s="2"/>
      <c r="BA3" s="5">
        <v>0</v>
      </c>
      <c r="BB3" s="5">
        <f t="shared" si="0"/>
        <v>40</v>
      </c>
      <c r="BC3" s="6">
        <f t="shared" si="1"/>
        <v>90.311499999999995</v>
      </c>
      <c r="BD3" s="6">
        <v>3</v>
      </c>
      <c r="BE3" s="6">
        <f t="shared" si="2"/>
        <v>93.311499999999995</v>
      </c>
      <c r="BF3" s="5">
        <v>0</v>
      </c>
      <c r="BG3" s="2">
        <v>97</v>
      </c>
      <c r="BH3" s="78">
        <v>90</v>
      </c>
      <c r="BI3" s="96">
        <f t="shared" si="3"/>
        <v>93.5</v>
      </c>
    </row>
    <row r="4" spans="1:61" ht="17.25" x14ac:dyDescent="0.2">
      <c r="A4" s="2">
        <v>3</v>
      </c>
      <c r="B4" s="2">
        <v>2019112133</v>
      </c>
      <c r="C4" s="2" t="s">
        <v>565</v>
      </c>
      <c r="D4" s="2" t="s">
        <v>13</v>
      </c>
      <c r="E4" s="2" t="s">
        <v>563</v>
      </c>
      <c r="F4" s="2">
        <v>95</v>
      </c>
      <c r="G4" s="2">
        <v>3</v>
      </c>
      <c r="H4" s="2">
        <v>89</v>
      </c>
      <c r="I4" s="2">
        <v>3</v>
      </c>
      <c r="J4" s="2">
        <v>87</v>
      </c>
      <c r="K4" s="2">
        <v>3</v>
      </c>
      <c r="L4" s="2">
        <v>88</v>
      </c>
      <c r="M4" s="2">
        <v>4</v>
      </c>
      <c r="N4" s="2">
        <v>82</v>
      </c>
      <c r="O4" s="2">
        <v>3</v>
      </c>
      <c r="P4" s="2">
        <v>90</v>
      </c>
      <c r="Q4" s="2">
        <v>0</v>
      </c>
      <c r="R4" s="2">
        <v>90</v>
      </c>
      <c r="S4" s="2">
        <v>4</v>
      </c>
      <c r="T4" s="2">
        <v>92</v>
      </c>
      <c r="U4" s="2">
        <v>3</v>
      </c>
      <c r="V4" s="2">
        <v>90</v>
      </c>
      <c r="W4" s="2">
        <v>3</v>
      </c>
      <c r="X4" s="78">
        <v>95</v>
      </c>
      <c r="Y4" s="2">
        <v>3</v>
      </c>
      <c r="Z4" s="78">
        <v>86</v>
      </c>
      <c r="AA4" s="2">
        <v>2</v>
      </c>
      <c r="AB4" s="78">
        <v>84</v>
      </c>
      <c r="AC4" s="2">
        <v>3</v>
      </c>
      <c r="AD4" s="78">
        <v>93.21</v>
      </c>
      <c r="AE4" s="2">
        <v>2</v>
      </c>
      <c r="AF4" s="78">
        <v>93</v>
      </c>
      <c r="AG4" s="2">
        <v>0</v>
      </c>
      <c r="AH4" s="78">
        <v>94</v>
      </c>
      <c r="AI4" s="2">
        <v>2</v>
      </c>
      <c r="AJ4" s="79"/>
      <c r="AK4" s="2">
        <v>0</v>
      </c>
      <c r="AL4" s="79"/>
      <c r="AM4" s="2">
        <v>0</v>
      </c>
      <c r="AN4" s="78">
        <v>97.4</v>
      </c>
      <c r="AO4" s="2">
        <v>2</v>
      </c>
      <c r="AP4" s="95"/>
      <c r="AQ4" s="2">
        <v>0</v>
      </c>
      <c r="AR4" s="2"/>
      <c r="AS4" s="2">
        <v>0</v>
      </c>
      <c r="AT4" s="2"/>
      <c r="AU4" s="2">
        <v>0</v>
      </c>
      <c r="AV4" s="2"/>
      <c r="AW4" s="2">
        <v>0</v>
      </c>
      <c r="AX4" s="2"/>
      <c r="AY4" s="2">
        <v>0</v>
      </c>
      <c r="AZ4" s="2"/>
      <c r="BA4" s="5">
        <v>0</v>
      </c>
      <c r="BB4" s="5">
        <f t="shared" si="0"/>
        <v>40</v>
      </c>
      <c r="BC4" s="6">
        <f t="shared" si="1"/>
        <v>89.880500000000012</v>
      </c>
      <c r="BD4" s="6">
        <v>2.75</v>
      </c>
      <c r="BE4" s="6">
        <f t="shared" si="2"/>
        <v>92.630500000000012</v>
      </c>
      <c r="BF4" s="5">
        <v>0</v>
      </c>
      <c r="BG4" s="2">
        <v>83</v>
      </c>
      <c r="BH4" s="78">
        <v>85</v>
      </c>
      <c r="BI4" s="96">
        <f t="shared" si="3"/>
        <v>84</v>
      </c>
    </row>
    <row r="5" spans="1:61" ht="17.25" x14ac:dyDescent="0.2">
      <c r="A5" s="2">
        <v>4</v>
      </c>
      <c r="B5" s="2">
        <v>2019114451</v>
      </c>
      <c r="C5" s="2" t="s">
        <v>566</v>
      </c>
      <c r="D5" s="2" t="s">
        <v>13</v>
      </c>
      <c r="E5" s="2" t="s">
        <v>563</v>
      </c>
      <c r="F5" s="2">
        <v>88</v>
      </c>
      <c r="G5" s="2">
        <v>3</v>
      </c>
      <c r="H5" s="2">
        <v>84</v>
      </c>
      <c r="I5" s="2">
        <v>3</v>
      </c>
      <c r="J5" s="2">
        <v>86</v>
      </c>
      <c r="K5" s="2">
        <v>3</v>
      </c>
      <c r="L5" s="2">
        <v>91</v>
      </c>
      <c r="M5" s="2">
        <v>4</v>
      </c>
      <c r="N5" s="2">
        <v>75</v>
      </c>
      <c r="O5" s="2">
        <v>3</v>
      </c>
      <c r="P5" s="2">
        <v>94</v>
      </c>
      <c r="Q5" s="2">
        <v>0</v>
      </c>
      <c r="R5" s="2">
        <v>94</v>
      </c>
      <c r="S5" s="2">
        <v>4</v>
      </c>
      <c r="T5" s="2">
        <v>93</v>
      </c>
      <c r="U5" s="2">
        <v>3</v>
      </c>
      <c r="V5" s="2">
        <v>90</v>
      </c>
      <c r="W5" s="2">
        <v>3</v>
      </c>
      <c r="X5" s="78">
        <v>90</v>
      </c>
      <c r="Y5" s="2">
        <v>3</v>
      </c>
      <c r="Z5" s="78">
        <v>72</v>
      </c>
      <c r="AA5" s="2">
        <v>2</v>
      </c>
      <c r="AB5" s="78">
        <v>92</v>
      </c>
      <c r="AC5" s="2">
        <v>3</v>
      </c>
      <c r="AD5" s="78">
        <v>86.94</v>
      </c>
      <c r="AE5" s="2">
        <v>2</v>
      </c>
      <c r="AF5" s="78">
        <v>91</v>
      </c>
      <c r="AG5" s="2">
        <v>0</v>
      </c>
      <c r="AH5" s="78">
        <v>94</v>
      </c>
      <c r="AI5" s="2">
        <v>2</v>
      </c>
      <c r="AJ5" s="78">
        <v>83</v>
      </c>
      <c r="AK5" s="2">
        <v>2</v>
      </c>
      <c r="AL5" s="79"/>
      <c r="AM5" s="2">
        <v>0</v>
      </c>
      <c r="AN5" s="79"/>
      <c r="AO5" s="2">
        <v>0</v>
      </c>
      <c r="AP5" s="2">
        <v>81</v>
      </c>
      <c r="AQ5" s="2">
        <v>1</v>
      </c>
      <c r="AR5" s="5">
        <v>86</v>
      </c>
      <c r="AS5" s="2">
        <v>3</v>
      </c>
      <c r="AT5" s="5">
        <v>95</v>
      </c>
      <c r="AU5" s="2">
        <v>1</v>
      </c>
      <c r="AV5" s="2"/>
      <c r="AW5" s="2">
        <v>0</v>
      </c>
      <c r="AX5" s="2"/>
      <c r="AY5" s="2">
        <v>0</v>
      </c>
      <c r="AZ5" s="2"/>
      <c r="BA5" s="5">
        <v>0</v>
      </c>
      <c r="BB5" s="5">
        <f t="shared" si="0"/>
        <v>45</v>
      </c>
      <c r="BC5" s="6">
        <f t="shared" si="1"/>
        <v>87.552888888888887</v>
      </c>
      <c r="BD5" s="6">
        <v>3</v>
      </c>
      <c r="BE5" s="6">
        <f t="shared" si="2"/>
        <v>90.552888888888887</v>
      </c>
      <c r="BF5" s="5">
        <v>0</v>
      </c>
      <c r="BG5" s="2">
        <v>84</v>
      </c>
      <c r="BH5" s="78">
        <v>89.9</v>
      </c>
      <c r="BI5" s="96">
        <f t="shared" si="3"/>
        <v>86.95</v>
      </c>
    </row>
    <row r="6" spans="1:61" ht="17.25" x14ac:dyDescent="0.2">
      <c r="A6" s="2">
        <v>5</v>
      </c>
      <c r="B6" s="2">
        <v>2019112053</v>
      </c>
      <c r="C6" s="2" t="s">
        <v>567</v>
      </c>
      <c r="D6" s="2" t="s">
        <v>12</v>
      </c>
      <c r="E6" s="2" t="s">
        <v>563</v>
      </c>
      <c r="F6" s="2">
        <v>84</v>
      </c>
      <c r="G6" s="2">
        <v>3</v>
      </c>
      <c r="H6" s="2">
        <v>86</v>
      </c>
      <c r="I6" s="2">
        <v>3</v>
      </c>
      <c r="J6" s="2">
        <v>92</v>
      </c>
      <c r="K6" s="2">
        <v>3</v>
      </c>
      <c r="L6" s="2">
        <v>86</v>
      </c>
      <c r="M6" s="2">
        <v>4</v>
      </c>
      <c r="N6" s="2">
        <v>80</v>
      </c>
      <c r="O6" s="2">
        <v>3</v>
      </c>
      <c r="P6" s="2">
        <v>90</v>
      </c>
      <c r="Q6" s="2">
        <v>0</v>
      </c>
      <c r="R6" s="2">
        <v>97</v>
      </c>
      <c r="S6" s="2">
        <v>4</v>
      </c>
      <c r="T6" s="2">
        <v>82</v>
      </c>
      <c r="U6" s="2">
        <v>3</v>
      </c>
      <c r="V6" s="2">
        <v>86</v>
      </c>
      <c r="W6" s="2">
        <v>3</v>
      </c>
      <c r="X6" s="78">
        <v>86</v>
      </c>
      <c r="Y6" s="2">
        <v>3</v>
      </c>
      <c r="Z6" s="78">
        <v>91</v>
      </c>
      <c r="AA6" s="2">
        <v>2</v>
      </c>
      <c r="AB6" s="78">
        <v>85</v>
      </c>
      <c r="AC6" s="2">
        <v>3</v>
      </c>
      <c r="AD6" s="78">
        <v>87.62</v>
      </c>
      <c r="AE6" s="2">
        <v>2</v>
      </c>
      <c r="AF6" s="78">
        <v>93</v>
      </c>
      <c r="AG6" s="2">
        <v>0</v>
      </c>
      <c r="AH6" s="78">
        <v>91</v>
      </c>
      <c r="AI6" s="2">
        <v>2</v>
      </c>
      <c r="AJ6" s="78">
        <v>85</v>
      </c>
      <c r="AK6" s="2">
        <v>2</v>
      </c>
      <c r="AL6" s="79"/>
      <c r="AM6" s="2">
        <v>0</v>
      </c>
      <c r="AN6" s="79"/>
      <c r="AO6" s="2">
        <v>0</v>
      </c>
      <c r="AP6" s="95"/>
      <c r="AQ6" s="2">
        <v>0</v>
      </c>
      <c r="AR6" s="2"/>
      <c r="AS6" s="2">
        <v>0</v>
      </c>
      <c r="AT6" s="2"/>
      <c r="AU6" s="2">
        <v>0</v>
      </c>
      <c r="AV6" s="2"/>
      <c r="AW6" s="2">
        <v>0</v>
      </c>
      <c r="AX6" s="2"/>
      <c r="AY6" s="2">
        <v>0</v>
      </c>
      <c r="AZ6" s="2"/>
      <c r="BA6" s="5">
        <v>0</v>
      </c>
      <c r="BB6" s="5">
        <f t="shared" si="0"/>
        <v>40</v>
      </c>
      <c r="BC6" s="6">
        <f t="shared" si="1"/>
        <v>87.105999999999995</v>
      </c>
      <c r="BD6" s="6">
        <v>3</v>
      </c>
      <c r="BE6" s="6">
        <f t="shared" si="2"/>
        <v>90.105999999999995</v>
      </c>
      <c r="BF6" s="5">
        <v>0</v>
      </c>
      <c r="BG6" s="2">
        <v>78</v>
      </c>
      <c r="BH6" s="78">
        <v>81.8</v>
      </c>
      <c r="BI6" s="96">
        <f t="shared" si="3"/>
        <v>79.900000000000006</v>
      </c>
    </row>
    <row r="7" spans="1:61" ht="17.25" x14ac:dyDescent="0.2">
      <c r="A7" s="2">
        <v>6</v>
      </c>
      <c r="B7" s="2">
        <v>2019112017</v>
      </c>
      <c r="C7" s="2" t="s">
        <v>568</v>
      </c>
      <c r="D7" s="2" t="s">
        <v>13</v>
      </c>
      <c r="E7" s="2" t="s">
        <v>563</v>
      </c>
      <c r="F7" s="2">
        <v>72</v>
      </c>
      <c r="G7" s="2">
        <v>3</v>
      </c>
      <c r="H7" s="2">
        <v>87</v>
      </c>
      <c r="I7" s="2">
        <v>3</v>
      </c>
      <c r="J7" s="2">
        <v>88</v>
      </c>
      <c r="K7" s="2">
        <v>3</v>
      </c>
      <c r="L7" s="2">
        <v>85</v>
      </c>
      <c r="M7" s="2">
        <v>4</v>
      </c>
      <c r="N7" s="2">
        <v>86</v>
      </c>
      <c r="O7" s="2">
        <v>3</v>
      </c>
      <c r="P7" s="2">
        <v>90</v>
      </c>
      <c r="Q7" s="2">
        <v>0</v>
      </c>
      <c r="R7" s="2">
        <v>86</v>
      </c>
      <c r="S7" s="2">
        <v>4</v>
      </c>
      <c r="T7" s="2">
        <v>73</v>
      </c>
      <c r="U7" s="2">
        <v>3</v>
      </c>
      <c r="V7" s="2">
        <v>86</v>
      </c>
      <c r="W7" s="2">
        <v>3</v>
      </c>
      <c r="X7" s="78">
        <v>95</v>
      </c>
      <c r="Y7" s="2">
        <v>3</v>
      </c>
      <c r="Z7" s="78">
        <v>80</v>
      </c>
      <c r="AA7" s="2">
        <v>2</v>
      </c>
      <c r="AB7" s="78">
        <v>81</v>
      </c>
      <c r="AC7" s="2">
        <v>3</v>
      </c>
      <c r="AD7" s="78">
        <v>85.43</v>
      </c>
      <c r="AE7" s="2">
        <v>2</v>
      </c>
      <c r="AF7" s="78">
        <v>93</v>
      </c>
      <c r="AG7" s="2">
        <v>0</v>
      </c>
      <c r="AH7" s="78">
        <v>93</v>
      </c>
      <c r="AI7" s="2">
        <v>2</v>
      </c>
      <c r="AJ7" s="78">
        <v>90</v>
      </c>
      <c r="AK7" s="2">
        <v>2</v>
      </c>
      <c r="AL7" s="79"/>
      <c r="AM7" s="2">
        <v>0</v>
      </c>
      <c r="AN7" s="79"/>
      <c r="AO7" s="2">
        <v>0</v>
      </c>
      <c r="AP7" s="95"/>
      <c r="AQ7" s="2">
        <v>0</v>
      </c>
      <c r="AR7" s="2"/>
      <c r="AS7" s="2">
        <v>0</v>
      </c>
      <c r="AT7" s="2"/>
      <c r="AU7" s="2">
        <v>0</v>
      </c>
      <c r="AV7" s="2"/>
      <c r="AW7" s="2">
        <v>0</v>
      </c>
      <c r="AX7" s="2"/>
      <c r="AY7" s="2">
        <v>0</v>
      </c>
      <c r="AZ7" s="2"/>
      <c r="BA7" s="5">
        <v>0</v>
      </c>
      <c r="BB7" s="5">
        <f t="shared" si="0"/>
        <v>40</v>
      </c>
      <c r="BC7" s="6">
        <f t="shared" si="1"/>
        <v>84.621499999999997</v>
      </c>
      <c r="BD7" s="6">
        <v>3</v>
      </c>
      <c r="BE7" s="6">
        <f t="shared" si="2"/>
        <v>87.621499999999997</v>
      </c>
      <c r="BF7" s="5">
        <v>0</v>
      </c>
      <c r="BG7" s="2">
        <v>91</v>
      </c>
      <c r="BH7" s="78">
        <v>87.5</v>
      </c>
      <c r="BI7" s="96">
        <f t="shared" si="3"/>
        <v>89.25</v>
      </c>
    </row>
    <row r="8" spans="1:61" ht="17.25" x14ac:dyDescent="0.2">
      <c r="A8" s="2">
        <v>7</v>
      </c>
      <c r="B8" s="2">
        <v>2019112021</v>
      </c>
      <c r="C8" s="2" t="s">
        <v>569</v>
      </c>
      <c r="D8" s="2" t="s">
        <v>13</v>
      </c>
      <c r="E8" s="2" t="s">
        <v>563</v>
      </c>
      <c r="F8" s="2">
        <v>78</v>
      </c>
      <c r="G8" s="2">
        <v>3</v>
      </c>
      <c r="H8" s="2">
        <v>86</v>
      </c>
      <c r="I8" s="2">
        <v>3</v>
      </c>
      <c r="J8" s="2">
        <v>77</v>
      </c>
      <c r="K8" s="2">
        <v>3</v>
      </c>
      <c r="L8" s="2">
        <v>83</v>
      </c>
      <c r="M8" s="2">
        <v>4</v>
      </c>
      <c r="N8" s="2">
        <v>75</v>
      </c>
      <c r="O8" s="2">
        <v>3</v>
      </c>
      <c r="P8" s="2">
        <v>90</v>
      </c>
      <c r="Q8" s="2">
        <v>0</v>
      </c>
      <c r="R8" s="2">
        <v>89</v>
      </c>
      <c r="S8" s="2">
        <v>4</v>
      </c>
      <c r="T8" s="2">
        <v>80</v>
      </c>
      <c r="U8" s="2">
        <v>3</v>
      </c>
      <c r="V8" s="2">
        <v>88</v>
      </c>
      <c r="W8" s="2">
        <v>3</v>
      </c>
      <c r="X8" s="78">
        <v>87</v>
      </c>
      <c r="Y8" s="2">
        <v>3</v>
      </c>
      <c r="Z8" s="78">
        <v>83</v>
      </c>
      <c r="AA8" s="2">
        <v>2</v>
      </c>
      <c r="AB8" s="78">
        <v>82</v>
      </c>
      <c r="AC8" s="2">
        <v>3</v>
      </c>
      <c r="AD8" s="78">
        <v>88.93</v>
      </c>
      <c r="AE8" s="2">
        <v>2</v>
      </c>
      <c r="AF8" s="78">
        <v>93</v>
      </c>
      <c r="AG8" s="2">
        <v>0</v>
      </c>
      <c r="AH8" s="78">
        <v>83</v>
      </c>
      <c r="AI8" s="2">
        <v>2</v>
      </c>
      <c r="AJ8" s="78">
        <v>90</v>
      </c>
      <c r="AK8" s="2">
        <v>2</v>
      </c>
      <c r="AL8" s="79"/>
      <c r="AM8" s="2">
        <v>0</v>
      </c>
      <c r="AN8" s="79"/>
      <c r="AO8" s="2">
        <v>0</v>
      </c>
      <c r="AP8" s="95"/>
      <c r="AQ8" s="2">
        <v>0</v>
      </c>
      <c r="AR8" s="2"/>
      <c r="AS8" s="2">
        <v>0</v>
      </c>
      <c r="AT8" s="2"/>
      <c r="AU8" s="2">
        <v>0</v>
      </c>
      <c r="AV8" s="2"/>
      <c r="AW8" s="2">
        <v>0</v>
      </c>
      <c r="AX8" s="2"/>
      <c r="AY8" s="2">
        <v>0</v>
      </c>
      <c r="AZ8" s="2"/>
      <c r="BA8" s="5">
        <v>0</v>
      </c>
      <c r="BB8" s="5">
        <f t="shared" si="0"/>
        <v>40</v>
      </c>
      <c r="BC8" s="6">
        <f t="shared" si="1"/>
        <v>83.421500000000009</v>
      </c>
      <c r="BD8" s="6">
        <v>2</v>
      </c>
      <c r="BE8" s="6">
        <f t="shared" si="2"/>
        <v>85.421500000000009</v>
      </c>
      <c r="BF8" s="5">
        <v>0</v>
      </c>
      <c r="BG8" s="2">
        <v>76</v>
      </c>
      <c r="BH8" s="78">
        <v>90</v>
      </c>
      <c r="BI8" s="96">
        <f t="shared" si="3"/>
        <v>83</v>
      </c>
    </row>
    <row r="9" spans="1:61" ht="17.25" x14ac:dyDescent="0.2">
      <c r="A9" s="2">
        <v>8</v>
      </c>
      <c r="B9" s="2">
        <v>2019112113</v>
      </c>
      <c r="C9" s="2" t="s">
        <v>570</v>
      </c>
      <c r="D9" s="2" t="s">
        <v>13</v>
      </c>
      <c r="E9" s="2" t="s">
        <v>563</v>
      </c>
      <c r="F9" s="2">
        <v>81</v>
      </c>
      <c r="G9" s="2">
        <v>3</v>
      </c>
      <c r="H9" s="2">
        <v>88</v>
      </c>
      <c r="I9" s="2">
        <v>3</v>
      </c>
      <c r="J9" s="2">
        <v>80</v>
      </c>
      <c r="K9" s="2">
        <v>3</v>
      </c>
      <c r="L9" s="2">
        <v>78</v>
      </c>
      <c r="M9" s="2">
        <v>4</v>
      </c>
      <c r="N9" s="2">
        <v>88</v>
      </c>
      <c r="O9" s="2">
        <v>3</v>
      </c>
      <c r="P9" s="2">
        <v>90</v>
      </c>
      <c r="Q9" s="2">
        <v>0</v>
      </c>
      <c r="R9" s="2">
        <v>85</v>
      </c>
      <c r="S9" s="2">
        <v>4</v>
      </c>
      <c r="T9" s="2">
        <v>90</v>
      </c>
      <c r="U9" s="2">
        <v>3</v>
      </c>
      <c r="V9" s="2">
        <v>88</v>
      </c>
      <c r="W9" s="2">
        <v>3</v>
      </c>
      <c r="X9" s="78">
        <v>75</v>
      </c>
      <c r="Y9" s="2">
        <v>3</v>
      </c>
      <c r="Z9" s="78">
        <v>73</v>
      </c>
      <c r="AA9" s="2">
        <v>2</v>
      </c>
      <c r="AB9" s="78">
        <v>79</v>
      </c>
      <c r="AC9" s="2">
        <v>3</v>
      </c>
      <c r="AD9" s="78">
        <v>87.72</v>
      </c>
      <c r="AE9" s="2">
        <v>2</v>
      </c>
      <c r="AF9" s="78">
        <v>93</v>
      </c>
      <c r="AG9" s="2">
        <v>0</v>
      </c>
      <c r="AH9" s="79"/>
      <c r="AI9" s="2">
        <v>0</v>
      </c>
      <c r="AJ9" s="78">
        <v>87</v>
      </c>
      <c r="AK9" s="2">
        <v>2</v>
      </c>
      <c r="AL9" s="78">
        <v>90</v>
      </c>
      <c r="AM9" s="2">
        <v>2</v>
      </c>
      <c r="AN9" s="79"/>
      <c r="AO9" s="2">
        <v>0</v>
      </c>
      <c r="AP9" s="95"/>
      <c r="AQ9" s="2">
        <v>0</v>
      </c>
      <c r="AR9" s="2"/>
      <c r="AS9" s="2">
        <v>0</v>
      </c>
      <c r="AT9" s="2"/>
      <c r="AU9" s="2">
        <v>0</v>
      </c>
      <c r="AV9" s="2"/>
      <c r="AW9" s="2">
        <v>0</v>
      </c>
      <c r="AX9" s="2"/>
      <c r="AY9" s="2">
        <v>0</v>
      </c>
      <c r="AZ9" s="2"/>
      <c r="BA9" s="5">
        <v>0</v>
      </c>
      <c r="BB9" s="5">
        <f t="shared" si="0"/>
        <v>40</v>
      </c>
      <c r="BC9" s="6">
        <f t="shared" si="1"/>
        <v>83.361000000000004</v>
      </c>
      <c r="BD9" s="6"/>
      <c r="BE9" s="6">
        <f t="shared" si="2"/>
        <v>83.361000000000004</v>
      </c>
      <c r="BF9" s="5">
        <v>0</v>
      </c>
      <c r="BG9" s="2">
        <v>81</v>
      </c>
      <c r="BH9" s="78">
        <v>99.2</v>
      </c>
      <c r="BI9" s="96">
        <f t="shared" si="3"/>
        <v>90.1</v>
      </c>
    </row>
    <row r="10" spans="1:61" ht="17.25" x14ac:dyDescent="0.2">
      <c r="A10" s="2">
        <v>9</v>
      </c>
      <c r="B10" s="2">
        <v>2019112069</v>
      </c>
      <c r="C10" s="2" t="s">
        <v>576</v>
      </c>
      <c r="D10" s="2" t="s">
        <v>13</v>
      </c>
      <c r="E10" s="2" t="s">
        <v>563</v>
      </c>
      <c r="F10" s="2">
        <v>80</v>
      </c>
      <c r="G10" s="2">
        <v>3</v>
      </c>
      <c r="H10" s="2">
        <v>88</v>
      </c>
      <c r="I10" s="2">
        <v>3</v>
      </c>
      <c r="J10" s="2">
        <v>74</v>
      </c>
      <c r="K10" s="2">
        <v>3</v>
      </c>
      <c r="L10" s="2">
        <v>78</v>
      </c>
      <c r="M10" s="2">
        <v>4</v>
      </c>
      <c r="N10" s="2">
        <v>73</v>
      </c>
      <c r="O10" s="2">
        <v>3</v>
      </c>
      <c r="P10" s="2">
        <v>91</v>
      </c>
      <c r="Q10" s="2">
        <v>0</v>
      </c>
      <c r="R10" s="2">
        <v>87</v>
      </c>
      <c r="S10" s="2">
        <v>4</v>
      </c>
      <c r="T10" s="2">
        <v>75</v>
      </c>
      <c r="U10" s="2">
        <v>3</v>
      </c>
      <c r="V10" s="2">
        <v>89</v>
      </c>
      <c r="W10" s="2">
        <v>3</v>
      </c>
      <c r="X10" s="78">
        <v>84</v>
      </c>
      <c r="Y10" s="2">
        <v>3</v>
      </c>
      <c r="Z10" s="78">
        <v>74</v>
      </c>
      <c r="AA10" s="2">
        <v>2</v>
      </c>
      <c r="AB10" s="78">
        <v>84</v>
      </c>
      <c r="AC10" s="2">
        <v>3</v>
      </c>
      <c r="AD10" s="78">
        <v>87.42</v>
      </c>
      <c r="AE10" s="2">
        <v>2</v>
      </c>
      <c r="AF10" s="78">
        <v>96</v>
      </c>
      <c r="AG10" s="2">
        <v>0</v>
      </c>
      <c r="AH10" s="78">
        <v>89</v>
      </c>
      <c r="AI10" s="2">
        <v>2</v>
      </c>
      <c r="AJ10" s="78">
        <v>78</v>
      </c>
      <c r="AK10" s="2">
        <v>2</v>
      </c>
      <c r="AL10" s="79"/>
      <c r="AM10" s="2">
        <v>0</v>
      </c>
      <c r="AN10" s="79"/>
      <c r="AO10" s="2">
        <v>0</v>
      </c>
      <c r="AP10" s="95"/>
      <c r="AQ10" s="2">
        <v>0</v>
      </c>
      <c r="AR10" s="2"/>
      <c r="AS10" s="2">
        <v>0</v>
      </c>
      <c r="AT10" s="2"/>
      <c r="AU10" s="2">
        <v>0</v>
      </c>
      <c r="AV10" s="2"/>
      <c r="AW10" s="2">
        <v>0</v>
      </c>
      <c r="AX10" s="2"/>
      <c r="AY10" s="2">
        <v>0</v>
      </c>
      <c r="AZ10" s="2"/>
      <c r="BA10" s="5">
        <v>0</v>
      </c>
      <c r="BB10" s="5">
        <f t="shared" si="0"/>
        <v>40</v>
      </c>
      <c r="BC10" s="6">
        <f t="shared" si="1"/>
        <v>81.445999999999998</v>
      </c>
      <c r="BD10" s="6">
        <v>1.7</v>
      </c>
      <c r="BE10" s="6">
        <f t="shared" si="2"/>
        <v>83.146000000000001</v>
      </c>
      <c r="BF10" s="5">
        <v>0</v>
      </c>
      <c r="BG10" s="2">
        <v>74</v>
      </c>
      <c r="BH10" s="78">
        <v>93</v>
      </c>
      <c r="BI10" s="96">
        <f t="shared" si="3"/>
        <v>83.5</v>
      </c>
    </row>
    <row r="11" spans="1:61" ht="17.25" x14ac:dyDescent="0.2">
      <c r="A11" s="2">
        <v>10</v>
      </c>
      <c r="B11" s="2">
        <v>2019112036</v>
      </c>
      <c r="C11" s="2" t="s">
        <v>579</v>
      </c>
      <c r="D11" s="2" t="s">
        <v>13</v>
      </c>
      <c r="E11" s="2" t="s">
        <v>563</v>
      </c>
      <c r="F11" s="2">
        <v>79</v>
      </c>
      <c r="G11" s="2">
        <v>3</v>
      </c>
      <c r="H11" s="2">
        <v>86</v>
      </c>
      <c r="I11" s="2">
        <v>3</v>
      </c>
      <c r="J11" s="2">
        <v>67</v>
      </c>
      <c r="K11" s="2">
        <v>3</v>
      </c>
      <c r="L11" s="2">
        <v>83</v>
      </c>
      <c r="M11" s="2">
        <v>4</v>
      </c>
      <c r="N11" s="2">
        <v>73</v>
      </c>
      <c r="O11" s="2">
        <v>3</v>
      </c>
      <c r="P11" s="2">
        <v>90</v>
      </c>
      <c r="Q11" s="2">
        <v>0</v>
      </c>
      <c r="R11" s="2">
        <v>79</v>
      </c>
      <c r="S11" s="2">
        <v>4</v>
      </c>
      <c r="T11" s="2">
        <v>91</v>
      </c>
      <c r="U11" s="2">
        <v>3</v>
      </c>
      <c r="V11" s="2">
        <v>77</v>
      </c>
      <c r="W11" s="2">
        <v>3</v>
      </c>
      <c r="X11" s="78">
        <v>88</v>
      </c>
      <c r="Y11" s="2">
        <v>3</v>
      </c>
      <c r="Z11" s="78">
        <v>74</v>
      </c>
      <c r="AA11" s="2">
        <v>2</v>
      </c>
      <c r="AB11" s="78">
        <v>76</v>
      </c>
      <c r="AC11" s="2">
        <v>3</v>
      </c>
      <c r="AD11" s="78">
        <v>83.4</v>
      </c>
      <c r="AE11" s="2">
        <v>2</v>
      </c>
      <c r="AF11" s="78">
        <v>93</v>
      </c>
      <c r="AG11" s="2">
        <v>0</v>
      </c>
      <c r="AH11" s="78">
        <v>84</v>
      </c>
      <c r="AI11" s="2">
        <v>2</v>
      </c>
      <c r="AJ11" s="78">
        <v>80</v>
      </c>
      <c r="AK11" s="2">
        <v>2</v>
      </c>
      <c r="AL11" s="79"/>
      <c r="AM11" s="2">
        <v>0</v>
      </c>
      <c r="AN11" s="79"/>
      <c r="AO11" s="2">
        <v>0</v>
      </c>
      <c r="AP11" s="95"/>
      <c r="AQ11" s="2">
        <v>0</v>
      </c>
      <c r="AR11" s="2"/>
      <c r="AS11" s="2">
        <v>0</v>
      </c>
      <c r="AT11" s="2"/>
      <c r="AU11" s="2">
        <v>0</v>
      </c>
      <c r="AV11" s="2"/>
      <c r="AW11" s="2">
        <v>0</v>
      </c>
      <c r="AX11" s="2"/>
      <c r="AY11" s="2">
        <v>0</v>
      </c>
      <c r="AZ11" s="2"/>
      <c r="BA11" s="5">
        <v>0</v>
      </c>
      <c r="BB11" s="5">
        <f t="shared" si="0"/>
        <v>40</v>
      </c>
      <c r="BC11" s="6">
        <f t="shared" si="1"/>
        <v>80.045000000000002</v>
      </c>
      <c r="BD11" s="6">
        <v>3</v>
      </c>
      <c r="BE11" s="6">
        <f t="shared" si="2"/>
        <v>83.045000000000002</v>
      </c>
      <c r="BF11" s="5">
        <v>0</v>
      </c>
      <c r="BG11" s="2">
        <v>80</v>
      </c>
      <c r="BH11" s="78">
        <v>89.7</v>
      </c>
      <c r="BI11" s="96">
        <f t="shared" si="3"/>
        <v>84.85</v>
      </c>
    </row>
    <row r="12" spans="1:61" ht="17.25" x14ac:dyDescent="0.2">
      <c r="A12" s="2">
        <v>11</v>
      </c>
      <c r="B12" s="2">
        <v>2019112035</v>
      </c>
      <c r="C12" s="2" t="s">
        <v>571</v>
      </c>
      <c r="D12" s="2" t="s">
        <v>13</v>
      </c>
      <c r="E12" s="2" t="s">
        <v>563</v>
      </c>
      <c r="F12" s="2">
        <v>82</v>
      </c>
      <c r="G12" s="2">
        <v>3</v>
      </c>
      <c r="H12" s="2">
        <v>89</v>
      </c>
      <c r="I12" s="2">
        <v>3</v>
      </c>
      <c r="J12" s="2">
        <v>78</v>
      </c>
      <c r="K12" s="2">
        <v>3</v>
      </c>
      <c r="L12" s="2">
        <v>83</v>
      </c>
      <c r="M12" s="2">
        <v>4</v>
      </c>
      <c r="N12" s="2">
        <v>72</v>
      </c>
      <c r="O12" s="2">
        <v>3</v>
      </c>
      <c r="P12" s="2">
        <v>90</v>
      </c>
      <c r="Q12" s="2">
        <v>0</v>
      </c>
      <c r="R12" s="2">
        <v>88</v>
      </c>
      <c r="S12" s="2">
        <v>4</v>
      </c>
      <c r="T12" s="2">
        <v>83</v>
      </c>
      <c r="U12" s="2">
        <v>3</v>
      </c>
      <c r="V12" s="2">
        <v>87</v>
      </c>
      <c r="W12" s="2">
        <v>3</v>
      </c>
      <c r="X12" s="78">
        <v>86</v>
      </c>
      <c r="Y12" s="2">
        <v>3</v>
      </c>
      <c r="Z12" s="78">
        <v>80</v>
      </c>
      <c r="AA12" s="2">
        <v>2</v>
      </c>
      <c r="AB12" s="78">
        <v>69</v>
      </c>
      <c r="AC12" s="2">
        <v>3</v>
      </c>
      <c r="AD12" s="78">
        <v>86.92</v>
      </c>
      <c r="AE12" s="2">
        <v>2</v>
      </c>
      <c r="AF12" s="78">
        <v>93</v>
      </c>
      <c r="AG12" s="2">
        <v>0</v>
      </c>
      <c r="AH12" s="78">
        <v>88</v>
      </c>
      <c r="AI12" s="2">
        <v>2</v>
      </c>
      <c r="AJ12" s="78">
        <v>94</v>
      </c>
      <c r="AK12" s="2">
        <v>2</v>
      </c>
      <c r="AL12" s="79"/>
      <c r="AM12" s="2">
        <v>0</v>
      </c>
      <c r="AN12" s="79"/>
      <c r="AO12" s="2">
        <v>0</v>
      </c>
      <c r="AP12" s="95"/>
      <c r="AQ12" s="2">
        <v>0</v>
      </c>
      <c r="AR12" s="2"/>
      <c r="AS12" s="2">
        <v>0</v>
      </c>
      <c r="AT12" s="2"/>
      <c r="AU12" s="2">
        <v>0</v>
      </c>
      <c r="AV12" s="2"/>
      <c r="AW12" s="2">
        <v>0</v>
      </c>
      <c r="AX12" s="2"/>
      <c r="AY12" s="2">
        <v>0</v>
      </c>
      <c r="AZ12" s="2"/>
      <c r="BA12" s="5">
        <v>0</v>
      </c>
      <c r="BB12" s="5">
        <f t="shared" si="0"/>
        <v>40</v>
      </c>
      <c r="BC12" s="6">
        <f t="shared" si="1"/>
        <v>82.996000000000009</v>
      </c>
      <c r="BD12" s="6"/>
      <c r="BE12" s="6">
        <f t="shared" si="2"/>
        <v>82.996000000000009</v>
      </c>
      <c r="BF12" s="5">
        <v>0</v>
      </c>
      <c r="BG12" s="2">
        <v>83</v>
      </c>
      <c r="BH12" s="78">
        <v>85</v>
      </c>
      <c r="BI12" s="96">
        <f t="shared" si="3"/>
        <v>84</v>
      </c>
    </row>
    <row r="13" spans="1:61" ht="17.25" x14ac:dyDescent="0.2">
      <c r="A13" s="2">
        <v>12</v>
      </c>
      <c r="B13" s="2">
        <v>2019112015</v>
      </c>
      <c r="C13" s="2" t="s">
        <v>582</v>
      </c>
      <c r="D13" s="2" t="s">
        <v>13</v>
      </c>
      <c r="E13" s="2" t="s">
        <v>563</v>
      </c>
      <c r="F13" s="2">
        <v>70</v>
      </c>
      <c r="G13" s="2">
        <v>3</v>
      </c>
      <c r="H13" s="2">
        <v>83</v>
      </c>
      <c r="I13" s="2">
        <v>3</v>
      </c>
      <c r="J13" s="2">
        <v>80</v>
      </c>
      <c r="K13" s="2">
        <v>3</v>
      </c>
      <c r="L13" s="2">
        <v>78</v>
      </c>
      <c r="M13" s="2">
        <v>4</v>
      </c>
      <c r="N13" s="2">
        <v>74</v>
      </c>
      <c r="O13" s="2">
        <v>3</v>
      </c>
      <c r="P13" s="2">
        <v>90</v>
      </c>
      <c r="Q13" s="2">
        <v>0</v>
      </c>
      <c r="R13" s="2">
        <v>80</v>
      </c>
      <c r="S13" s="2">
        <v>4</v>
      </c>
      <c r="T13" s="2">
        <v>84</v>
      </c>
      <c r="U13" s="2">
        <v>3</v>
      </c>
      <c r="V13" s="2">
        <v>87</v>
      </c>
      <c r="W13" s="2">
        <v>3</v>
      </c>
      <c r="X13" s="78">
        <v>80</v>
      </c>
      <c r="Y13" s="2">
        <v>3</v>
      </c>
      <c r="Z13" s="78">
        <v>73</v>
      </c>
      <c r="AA13" s="2">
        <v>2</v>
      </c>
      <c r="AB13" s="78">
        <v>78</v>
      </c>
      <c r="AC13" s="2">
        <v>3</v>
      </c>
      <c r="AD13" s="78">
        <v>77.19</v>
      </c>
      <c r="AE13" s="2">
        <v>2</v>
      </c>
      <c r="AF13" s="78">
        <v>93</v>
      </c>
      <c r="AG13" s="2">
        <v>0</v>
      </c>
      <c r="AH13" s="78">
        <v>85</v>
      </c>
      <c r="AI13" s="2">
        <v>2</v>
      </c>
      <c r="AJ13" s="78">
        <v>90</v>
      </c>
      <c r="AK13" s="2">
        <v>2</v>
      </c>
      <c r="AL13" s="79"/>
      <c r="AM13" s="2">
        <v>0</v>
      </c>
      <c r="AN13" s="79"/>
      <c r="AO13" s="2">
        <v>0</v>
      </c>
      <c r="AP13" s="95"/>
      <c r="AQ13" s="2">
        <v>0</v>
      </c>
      <c r="AR13" s="2"/>
      <c r="AS13" s="2">
        <v>0</v>
      </c>
      <c r="AT13" s="2"/>
      <c r="AU13" s="2">
        <v>0</v>
      </c>
      <c r="AV13" s="2"/>
      <c r="AW13" s="2">
        <v>0</v>
      </c>
      <c r="AX13" s="2"/>
      <c r="AY13" s="2">
        <v>0</v>
      </c>
      <c r="AZ13" s="2"/>
      <c r="BA13" s="5">
        <v>0</v>
      </c>
      <c r="BB13" s="5">
        <f t="shared" si="0"/>
        <v>40</v>
      </c>
      <c r="BC13" s="6">
        <f t="shared" si="1"/>
        <v>79.759500000000003</v>
      </c>
      <c r="BD13" s="6">
        <v>3</v>
      </c>
      <c r="BE13" s="6">
        <f t="shared" si="2"/>
        <v>82.759500000000003</v>
      </c>
      <c r="BF13" s="5">
        <v>0</v>
      </c>
      <c r="BG13" s="2">
        <v>96</v>
      </c>
      <c r="BH13" s="78">
        <v>82</v>
      </c>
      <c r="BI13" s="96">
        <f t="shared" si="3"/>
        <v>89</v>
      </c>
    </row>
    <row r="14" spans="1:61" ht="17.25" x14ac:dyDescent="0.2">
      <c r="A14" s="2">
        <v>13</v>
      </c>
      <c r="B14" s="2">
        <v>2019112041</v>
      </c>
      <c r="C14" s="2" t="s">
        <v>572</v>
      </c>
      <c r="D14" s="2" t="s">
        <v>12</v>
      </c>
      <c r="E14" s="2" t="s">
        <v>563</v>
      </c>
      <c r="F14" s="2">
        <v>76</v>
      </c>
      <c r="G14" s="2">
        <v>3</v>
      </c>
      <c r="H14" s="2">
        <v>71</v>
      </c>
      <c r="I14" s="2">
        <v>3</v>
      </c>
      <c r="J14" s="2">
        <v>80</v>
      </c>
      <c r="K14" s="2">
        <v>3</v>
      </c>
      <c r="L14" s="2">
        <v>81</v>
      </c>
      <c r="M14" s="2">
        <v>4</v>
      </c>
      <c r="N14" s="2">
        <v>85</v>
      </c>
      <c r="O14" s="2">
        <v>3</v>
      </c>
      <c r="P14" s="2">
        <v>90</v>
      </c>
      <c r="Q14" s="2">
        <v>0</v>
      </c>
      <c r="R14" s="2">
        <v>74</v>
      </c>
      <c r="S14" s="2">
        <v>4</v>
      </c>
      <c r="T14" s="2">
        <v>77</v>
      </c>
      <c r="U14" s="2">
        <v>3</v>
      </c>
      <c r="V14" s="2">
        <v>87</v>
      </c>
      <c r="W14" s="2">
        <v>3</v>
      </c>
      <c r="X14" s="78">
        <v>97</v>
      </c>
      <c r="Y14" s="2">
        <v>3</v>
      </c>
      <c r="Z14" s="78">
        <v>86</v>
      </c>
      <c r="AA14" s="2">
        <v>2</v>
      </c>
      <c r="AB14" s="78">
        <v>87</v>
      </c>
      <c r="AC14" s="2">
        <v>3</v>
      </c>
      <c r="AD14" s="78">
        <v>82.9</v>
      </c>
      <c r="AE14" s="2">
        <v>2</v>
      </c>
      <c r="AF14" s="78">
        <v>93</v>
      </c>
      <c r="AG14" s="2">
        <v>0</v>
      </c>
      <c r="AH14" s="78">
        <v>92</v>
      </c>
      <c r="AI14" s="2">
        <v>2</v>
      </c>
      <c r="AJ14" s="78">
        <v>91</v>
      </c>
      <c r="AK14" s="2">
        <v>2</v>
      </c>
      <c r="AL14" s="79"/>
      <c r="AM14" s="2">
        <v>0</v>
      </c>
      <c r="AN14" s="79"/>
      <c r="AO14" s="2">
        <v>0</v>
      </c>
      <c r="AP14" s="95"/>
      <c r="AQ14" s="2">
        <v>0</v>
      </c>
      <c r="AR14" s="2"/>
      <c r="AS14" s="2">
        <v>0</v>
      </c>
      <c r="AT14" s="2"/>
      <c r="AU14" s="2">
        <v>0</v>
      </c>
      <c r="AV14" s="2"/>
      <c r="AW14" s="2">
        <v>0</v>
      </c>
      <c r="AX14" s="2"/>
      <c r="AY14" s="2">
        <v>0</v>
      </c>
      <c r="AZ14" s="2"/>
      <c r="BA14" s="5">
        <v>0</v>
      </c>
      <c r="BB14" s="5">
        <f t="shared" si="0"/>
        <v>40</v>
      </c>
      <c r="BC14" s="6">
        <f t="shared" si="1"/>
        <v>82.594999999999999</v>
      </c>
      <c r="BD14" s="6"/>
      <c r="BE14" s="6">
        <f t="shared" si="2"/>
        <v>82.594999999999999</v>
      </c>
      <c r="BF14" s="5">
        <v>0</v>
      </c>
      <c r="BG14" s="2">
        <v>70</v>
      </c>
      <c r="BH14" s="78">
        <v>95</v>
      </c>
      <c r="BI14" s="96">
        <f t="shared" si="3"/>
        <v>82.5</v>
      </c>
    </row>
    <row r="15" spans="1:61" ht="17.25" x14ac:dyDescent="0.2">
      <c r="A15" s="2">
        <v>14</v>
      </c>
      <c r="B15" s="2">
        <v>2019112086</v>
      </c>
      <c r="C15" s="2" t="s">
        <v>575</v>
      </c>
      <c r="D15" s="2" t="s">
        <v>13</v>
      </c>
      <c r="E15" s="2" t="s">
        <v>563</v>
      </c>
      <c r="F15" s="2">
        <v>87</v>
      </c>
      <c r="G15" s="2">
        <v>3</v>
      </c>
      <c r="H15" s="2">
        <v>88</v>
      </c>
      <c r="I15" s="2">
        <v>3</v>
      </c>
      <c r="J15" s="2">
        <v>94</v>
      </c>
      <c r="K15" s="2">
        <v>3</v>
      </c>
      <c r="L15" s="2">
        <v>82</v>
      </c>
      <c r="M15" s="2">
        <v>4</v>
      </c>
      <c r="N15" s="2">
        <v>74</v>
      </c>
      <c r="O15" s="2">
        <v>3</v>
      </c>
      <c r="P15" s="2">
        <v>90</v>
      </c>
      <c r="Q15" s="2">
        <v>0</v>
      </c>
      <c r="R15" s="2">
        <v>89</v>
      </c>
      <c r="S15" s="2">
        <v>4</v>
      </c>
      <c r="T15" s="2">
        <v>67</v>
      </c>
      <c r="U15" s="2">
        <v>3</v>
      </c>
      <c r="V15" s="2">
        <v>91</v>
      </c>
      <c r="W15" s="2">
        <v>3</v>
      </c>
      <c r="X15" s="78">
        <v>72</v>
      </c>
      <c r="Y15" s="2">
        <v>3</v>
      </c>
      <c r="Z15" s="78">
        <v>79</v>
      </c>
      <c r="AA15" s="2">
        <v>2</v>
      </c>
      <c r="AB15" s="78">
        <v>68</v>
      </c>
      <c r="AC15" s="2">
        <v>3</v>
      </c>
      <c r="AD15" s="78">
        <v>77.42</v>
      </c>
      <c r="AE15" s="2">
        <v>2</v>
      </c>
      <c r="AF15" s="78">
        <v>93</v>
      </c>
      <c r="AG15" s="2">
        <v>0</v>
      </c>
      <c r="AH15" s="79"/>
      <c r="AI15" s="2">
        <v>0</v>
      </c>
      <c r="AJ15" s="78">
        <v>81</v>
      </c>
      <c r="AK15" s="2">
        <v>2</v>
      </c>
      <c r="AL15" s="78">
        <v>91</v>
      </c>
      <c r="AM15" s="2">
        <v>2</v>
      </c>
      <c r="AN15" s="79"/>
      <c r="AO15" s="2">
        <v>0</v>
      </c>
      <c r="AP15" s="95"/>
      <c r="AQ15" s="2">
        <v>0</v>
      </c>
      <c r="AR15" s="2"/>
      <c r="AS15" s="2">
        <v>0</v>
      </c>
      <c r="AT15" s="2"/>
      <c r="AU15" s="2">
        <v>0</v>
      </c>
      <c r="AV15" s="2"/>
      <c r="AW15" s="2">
        <v>0</v>
      </c>
      <c r="AX15" s="2"/>
      <c r="AY15" s="2">
        <v>0</v>
      </c>
      <c r="AZ15" s="2"/>
      <c r="BA15" s="5">
        <v>0</v>
      </c>
      <c r="BB15" s="5">
        <f t="shared" si="0"/>
        <v>40</v>
      </c>
      <c r="BC15" s="6">
        <f t="shared" si="1"/>
        <v>81.596000000000004</v>
      </c>
      <c r="BD15" s="6">
        <v>0.7</v>
      </c>
      <c r="BE15" s="6">
        <f t="shared" si="2"/>
        <v>82.296000000000006</v>
      </c>
      <c r="BF15" s="5">
        <v>0</v>
      </c>
      <c r="BG15" s="2">
        <v>89</v>
      </c>
      <c r="BH15" s="78">
        <v>98</v>
      </c>
      <c r="BI15" s="96">
        <f t="shared" si="3"/>
        <v>93.5</v>
      </c>
    </row>
    <row r="16" spans="1:61" ht="17.25" x14ac:dyDescent="0.2">
      <c r="A16" s="2">
        <v>15</v>
      </c>
      <c r="B16" s="2">
        <v>2019112078</v>
      </c>
      <c r="C16" s="2" t="s">
        <v>573</v>
      </c>
      <c r="D16" s="2" t="s">
        <v>13</v>
      </c>
      <c r="E16" s="2" t="s">
        <v>563</v>
      </c>
      <c r="F16" s="2">
        <v>78</v>
      </c>
      <c r="G16" s="2">
        <v>3</v>
      </c>
      <c r="H16" s="2">
        <v>82</v>
      </c>
      <c r="I16" s="2">
        <v>3</v>
      </c>
      <c r="J16" s="2">
        <v>85</v>
      </c>
      <c r="K16" s="2">
        <v>3</v>
      </c>
      <c r="L16" s="2">
        <v>83</v>
      </c>
      <c r="M16" s="2">
        <v>4</v>
      </c>
      <c r="N16" s="2">
        <v>80</v>
      </c>
      <c r="O16" s="2">
        <v>3</v>
      </c>
      <c r="P16" s="2">
        <v>90</v>
      </c>
      <c r="Q16" s="2">
        <v>0</v>
      </c>
      <c r="R16" s="2">
        <v>93</v>
      </c>
      <c r="S16" s="2">
        <v>4</v>
      </c>
      <c r="T16" s="2">
        <v>84</v>
      </c>
      <c r="U16" s="2">
        <v>3</v>
      </c>
      <c r="V16" s="2">
        <v>93</v>
      </c>
      <c r="W16" s="2">
        <v>3</v>
      </c>
      <c r="X16" s="78">
        <v>72</v>
      </c>
      <c r="Y16" s="2">
        <v>3</v>
      </c>
      <c r="Z16" s="78">
        <v>78</v>
      </c>
      <c r="AA16" s="2">
        <v>2</v>
      </c>
      <c r="AB16" s="78">
        <v>70</v>
      </c>
      <c r="AC16" s="2">
        <v>3</v>
      </c>
      <c r="AD16" s="78">
        <v>76.62</v>
      </c>
      <c r="AE16" s="2">
        <v>2</v>
      </c>
      <c r="AF16" s="78">
        <v>93</v>
      </c>
      <c r="AG16" s="2">
        <v>0</v>
      </c>
      <c r="AH16" s="78">
        <v>87</v>
      </c>
      <c r="AI16" s="2">
        <v>2</v>
      </c>
      <c r="AJ16" s="78">
        <v>79</v>
      </c>
      <c r="AK16" s="2">
        <v>2</v>
      </c>
      <c r="AL16" s="79"/>
      <c r="AM16" s="2">
        <v>0</v>
      </c>
      <c r="AN16" s="79"/>
      <c r="AO16" s="2">
        <v>0</v>
      </c>
      <c r="AP16" s="95"/>
      <c r="AQ16" s="2">
        <v>0</v>
      </c>
      <c r="AR16" s="2"/>
      <c r="AS16" s="2">
        <v>0</v>
      </c>
      <c r="AT16" s="2"/>
      <c r="AU16" s="2">
        <v>0</v>
      </c>
      <c r="AV16" s="2"/>
      <c r="AW16" s="2">
        <v>0</v>
      </c>
      <c r="AX16" s="2"/>
      <c r="AY16" s="2">
        <v>0</v>
      </c>
      <c r="AZ16" s="2"/>
      <c r="BA16" s="5">
        <v>0</v>
      </c>
      <c r="BB16" s="5">
        <f t="shared" si="0"/>
        <v>40</v>
      </c>
      <c r="BC16" s="6">
        <f t="shared" si="1"/>
        <v>81.930999999999997</v>
      </c>
      <c r="BD16" s="6"/>
      <c r="BE16" s="6">
        <f t="shared" si="2"/>
        <v>81.930999999999997</v>
      </c>
      <c r="BF16" s="5">
        <v>0</v>
      </c>
      <c r="BG16" s="2">
        <v>70</v>
      </c>
      <c r="BH16" s="78">
        <v>90</v>
      </c>
      <c r="BI16" s="96">
        <f t="shared" si="3"/>
        <v>80</v>
      </c>
    </row>
    <row r="17" spans="1:61" ht="17.25" x14ac:dyDescent="0.2">
      <c r="A17" s="2">
        <v>16</v>
      </c>
      <c r="B17" s="2">
        <v>2019112125</v>
      </c>
      <c r="C17" s="2" t="s">
        <v>574</v>
      </c>
      <c r="D17" s="2" t="s">
        <v>13</v>
      </c>
      <c r="E17" s="2" t="s">
        <v>563</v>
      </c>
      <c r="F17" s="2">
        <v>79</v>
      </c>
      <c r="G17" s="2">
        <v>3</v>
      </c>
      <c r="H17" s="2">
        <v>80</v>
      </c>
      <c r="I17" s="2">
        <v>3</v>
      </c>
      <c r="J17" s="2">
        <v>79</v>
      </c>
      <c r="K17" s="2">
        <v>3</v>
      </c>
      <c r="L17" s="2">
        <v>81</v>
      </c>
      <c r="M17" s="2">
        <v>4</v>
      </c>
      <c r="N17" s="2">
        <v>83</v>
      </c>
      <c r="O17" s="2">
        <v>3</v>
      </c>
      <c r="P17" s="2">
        <v>90</v>
      </c>
      <c r="Q17" s="2">
        <v>0</v>
      </c>
      <c r="R17" s="2">
        <v>86</v>
      </c>
      <c r="S17" s="2">
        <v>4</v>
      </c>
      <c r="T17" s="2">
        <v>85</v>
      </c>
      <c r="U17" s="2">
        <v>3</v>
      </c>
      <c r="V17" s="2">
        <v>85</v>
      </c>
      <c r="W17" s="2">
        <v>3</v>
      </c>
      <c r="X17" s="78">
        <v>76</v>
      </c>
      <c r="Y17" s="2">
        <v>3</v>
      </c>
      <c r="Z17" s="78">
        <v>77</v>
      </c>
      <c r="AA17" s="2">
        <v>2</v>
      </c>
      <c r="AB17" s="78">
        <v>74</v>
      </c>
      <c r="AC17" s="2">
        <v>3</v>
      </c>
      <c r="AD17" s="78">
        <v>85.12</v>
      </c>
      <c r="AE17" s="2">
        <v>2</v>
      </c>
      <c r="AF17" s="78">
        <v>93</v>
      </c>
      <c r="AG17" s="2">
        <v>0</v>
      </c>
      <c r="AH17" s="79"/>
      <c r="AI17" s="2">
        <v>0</v>
      </c>
      <c r="AJ17" s="78">
        <v>83</v>
      </c>
      <c r="AK17" s="2">
        <v>2</v>
      </c>
      <c r="AL17" s="78">
        <v>94</v>
      </c>
      <c r="AM17" s="2">
        <v>2</v>
      </c>
      <c r="AN17" s="79"/>
      <c r="AO17" s="2">
        <v>0</v>
      </c>
      <c r="AP17" s="95"/>
      <c r="AQ17" s="2">
        <v>0</v>
      </c>
      <c r="AR17" s="2"/>
      <c r="AS17" s="2">
        <v>0</v>
      </c>
      <c r="AT17" s="2"/>
      <c r="AU17" s="2">
        <v>0</v>
      </c>
      <c r="AV17" s="2"/>
      <c r="AW17" s="2">
        <v>0</v>
      </c>
      <c r="AX17" s="2"/>
      <c r="AY17" s="2">
        <v>0</v>
      </c>
      <c r="AZ17" s="2"/>
      <c r="BA17" s="5">
        <v>0</v>
      </c>
      <c r="BB17" s="5">
        <f t="shared" si="0"/>
        <v>40</v>
      </c>
      <c r="BC17" s="6">
        <f t="shared" si="1"/>
        <v>81.730999999999995</v>
      </c>
      <c r="BD17" s="6"/>
      <c r="BE17" s="6">
        <f t="shared" si="2"/>
        <v>81.730999999999995</v>
      </c>
      <c r="BF17" s="5">
        <v>0</v>
      </c>
      <c r="BG17" s="2">
        <v>92</v>
      </c>
      <c r="BH17" s="78">
        <v>94</v>
      </c>
      <c r="BI17" s="96">
        <f t="shared" si="3"/>
        <v>93</v>
      </c>
    </row>
    <row r="18" spans="1:61" ht="17.25" x14ac:dyDescent="0.2">
      <c r="A18" s="2">
        <v>17</v>
      </c>
      <c r="B18" s="2">
        <v>2019112121</v>
      </c>
      <c r="C18" s="2" t="s">
        <v>577</v>
      </c>
      <c r="D18" s="2" t="s">
        <v>13</v>
      </c>
      <c r="E18" s="2" t="s">
        <v>563</v>
      </c>
      <c r="F18" s="2">
        <v>77</v>
      </c>
      <c r="G18" s="2">
        <v>3</v>
      </c>
      <c r="H18" s="2">
        <v>87</v>
      </c>
      <c r="I18" s="2">
        <v>3</v>
      </c>
      <c r="J18" s="2">
        <v>77</v>
      </c>
      <c r="K18" s="2">
        <v>3</v>
      </c>
      <c r="L18" s="2">
        <v>85</v>
      </c>
      <c r="M18" s="2">
        <v>4</v>
      </c>
      <c r="N18" s="2">
        <v>73</v>
      </c>
      <c r="O18" s="2">
        <v>3</v>
      </c>
      <c r="P18" s="2">
        <v>90</v>
      </c>
      <c r="Q18" s="2">
        <v>0</v>
      </c>
      <c r="R18" s="2">
        <v>94</v>
      </c>
      <c r="S18" s="2">
        <v>4</v>
      </c>
      <c r="T18" s="2">
        <v>79</v>
      </c>
      <c r="U18" s="2">
        <v>3</v>
      </c>
      <c r="V18" s="2">
        <v>91</v>
      </c>
      <c r="W18" s="2">
        <v>3</v>
      </c>
      <c r="X18" s="78">
        <v>75</v>
      </c>
      <c r="Y18" s="2">
        <v>3</v>
      </c>
      <c r="Z18" s="78">
        <v>81</v>
      </c>
      <c r="AA18" s="2">
        <v>2</v>
      </c>
      <c r="AB18" s="78">
        <v>67</v>
      </c>
      <c r="AC18" s="2">
        <v>3</v>
      </c>
      <c r="AD18" s="78">
        <v>76.64</v>
      </c>
      <c r="AE18" s="2">
        <v>2</v>
      </c>
      <c r="AF18" s="78">
        <v>93</v>
      </c>
      <c r="AG18" s="2">
        <v>0</v>
      </c>
      <c r="AH18" s="79"/>
      <c r="AI18" s="2">
        <v>0</v>
      </c>
      <c r="AJ18" s="78">
        <v>82</v>
      </c>
      <c r="AK18" s="2">
        <v>2</v>
      </c>
      <c r="AL18" s="78">
        <v>85</v>
      </c>
      <c r="AM18" s="2">
        <v>2</v>
      </c>
      <c r="AN18" s="79"/>
      <c r="AO18" s="2">
        <v>0</v>
      </c>
      <c r="AP18" s="95"/>
      <c r="AQ18" s="2">
        <v>0</v>
      </c>
      <c r="AR18" s="2"/>
      <c r="AS18" s="2">
        <v>0</v>
      </c>
      <c r="AT18" s="2"/>
      <c r="AU18" s="2">
        <v>0</v>
      </c>
      <c r="AV18" s="2"/>
      <c r="AW18" s="2">
        <v>0</v>
      </c>
      <c r="AX18" s="2"/>
      <c r="AY18" s="2">
        <v>0</v>
      </c>
      <c r="AZ18" s="2"/>
      <c r="BA18" s="5">
        <v>0</v>
      </c>
      <c r="BB18" s="5">
        <f t="shared" si="0"/>
        <v>40</v>
      </c>
      <c r="BC18" s="6">
        <f t="shared" si="1"/>
        <v>81.082000000000008</v>
      </c>
      <c r="BD18" s="6">
        <v>0.6</v>
      </c>
      <c r="BE18" s="6">
        <f t="shared" si="2"/>
        <v>81.682000000000002</v>
      </c>
      <c r="BF18" s="5">
        <v>0</v>
      </c>
      <c r="BG18" s="2">
        <v>82</v>
      </c>
      <c r="BH18" s="78">
        <v>84</v>
      </c>
      <c r="BI18" s="96">
        <f t="shared" si="3"/>
        <v>83</v>
      </c>
    </row>
    <row r="19" spans="1:61" ht="17.25" x14ac:dyDescent="0.2">
      <c r="A19" s="2">
        <v>18</v>
      </c>
      <c r="B19" s="2">
        <v>2019113889</v>
      </c>
      <c r="C19" s="2" t="s">
        <v>578</v>
      </c>
      <c r="D19" s="2" t="s">
        <v>13</v>
      </c>
      <c r="E19" s="2" t="s">
        <v>563</v>
      </c>
      <c r="F19" s="2">
        <v>74</v>
      </c>
      <c r="G19" s="2">
        <v>3</v>
      </c>
      <c r="H19" s="2">
        <v>80</v>
      </c>
      <c r="I19" s="2">
        <v>3</v>
      </c>
      <c r="J19" s="2">
        <v>80</v>
      </c>
      <c r="K19" s="2">
        <v>3</v>
      </c>
      <c r="L19" s="2">
        <v>83</v>
      </c>
      <c r="M19" s="2">
        <v>4</v>
      </c>
      <c r="N19" s="2">
        <v>84</v>
      </c>
      <c r="O19" s="2">
        <v>3</v>
      </c>
      <c r="P19" s="2">
        <v>89</v>
      </c>
      <c r="Q19" s="2">
        <v>0</v>
      </c>
      <c r="R19" s="2">
        <v>85</v>
      </c>
      <c r="S19" s="2">
        <v>4</v>
      </c>
      <c r="T19" s="2">
        <v>75</v>
      </c>
      <c r="U19" s="2">
        <v>3</v>
      </c>
      <c r="V19" s="2">
        <v>82</v>
      </c>
      <c r="W19" s="2">
        <v>3</v>
      </c>
      <c r="X19" s="78">
        <v>84</v>
      </c>
      <c r="Y19" s="2">
        <v>3</v>
      </c>
      <c r="Z19" s="78">
        <v>73</v>
      </c>
      <c r="AA19" s="2">
        <v>2</v>
      </c>
      <c r="AB19" s="78">
        <v>81</v>
      </c>
      <c r="AC19" s="2">
        <v>3</v>
      </c>
      <c r="AD19" s="78">
        <v>80.930000000000007</v>
      </c>
      <c r="AE19" s="2">
        <v>2</v>
      </c>
      <c r="AF19" s="78">
        <v>93</v>
      </c>
      <c r="AG19" s="2">
        <v>0</v>
      </c>
      <c r="AH19" s="78">
        <v>82</v>
      </c>
      <c r="AI19" s="2">
        <v>2</v>
      </c>
      <c r="AJ19" s="78">
        <v>84</v>
      </c>
      <c r="AK19" s="2">
        <v>2</v>
      </c>
      <c r="AL19" s="79"/>
      <c r="AM19" s="2">
        <v>0</v>
      </c>
      <c r="AN19" s="79"/>
      <c r="AO19" s="2">
        <v>0</v>
      </c>
      <c r="AP19" s="2">
        <v>86</v>
      </c>
      <c r="AQ19" s="2">
        <v>2</v>
      </c>
      <c r="AR19" s="28"/>
      <c r="AS19" s="2">
        <v>0</v>
      </c>
      <c r="AT19" s="2"/>
      <c r="AU19" s="2">
        <v>0</v>
      </c>
      <c r="AV19" s="2"/>
      <c r="AW19" s="2">
        <v>0</v>
      </c>
      <c r="AX19" s="2"/>
      <c r="AY19" s="2">
        <v>0</v>
      </c>
      <c r="AZ19" s="2"/>
      <c r="BA19" s="5">
        <v>0</v>
      </c>
      <c r="BB19" s="5">
        <f t="shared" si="0"/>
        <v>42</v>
      </c>
      <c r="BC19" s="6">
        <f t="shared" si="1"/>
        <v>81.044285714285721</v>
      </c>
      <c r="BD19" s="6"/>
      <c r="BE19" s="6">
        <f t="shared" si="2"/>
        <v>81.044285714285721</v>
      </c>
      <c r="BF19" s="5">
        <v>0</v>
      </c>
      <c r="BG19" s="2">
        <v>80</v>
      </c>
      <c r="BH19" s="78">
        <v>93</v>
      </c>
      <c r="BI19" s="96">
        <f t="shared" si="3"/>
        <v>86.5</v>
      </c>
    </row>
    <row r="20" spans="1:61" ht="17.25" x14ac:dyDescent="0.2">
      <c r="A20" s="2">
        <v>19</v>
      </c>
      <c r="B20" s="2">
        <v>2019112098</v>
      </c>
      <c r="C20" s="2" t="s">
        <v>580</v>
      </c>
      <c r="D20" s="2" t="s">
        <v>13</v>
      </c>
      <c r="E20" s="2" t="s">
        <v>563</v>
      </c>
      <c r="F20" s="2">
        <v>82</v>
      </c>
      <c r="G20" s="2">
        <v>3</v>
      </c>
      <c r="H20" s="2">
        <v>72</v>
      </c>
      <c r="I20" s="2">
        <v>3</v>
      </c>
      <c r="J20" s="2">
        <v>80</v>
      </c>
      <c r="K20" s="2">
        <v>3</v>
      </c>
      <c r="L20" s="2">
        <v>77</v>
      </c>
      <c r="M20" s="2">
        <v>4</v>
      </c>
      <c r="N20" s="2">
        <v>80</v>
      </c>
      <c r="O20" s="2">
        <v>3</v>
      </c>
      <c r="P20" s="2">
        <v>92</v>
      </c>
      <c r="Q20" s="2">
        <v>0</v>
      </c>
      <c r="R20" s="2">
        <v>74</v>
      </c>
      <c r="S20" s="2">
        <v>4</v>
      </c>
      <c r="T20" s="2">
        <v>89</v>
      </c>
      <c r="U20" s="2">
        <v>3</v>
      </c>
      <c r="V20" s="2">
        <v>82</v>
      </c>
      <c r="W20" s="2">
        <v>3</v>
      </c>
      <c r="X20" s="78">
        <v>95</v>
      </c>
      <c r="Y20" s="2">
        <v>3</v>
      </c>
      <c r="Z20" s="78">
        <v>74</v>
      </c>
      <c r="AA20" s="2">
        <v>2</v>
      </c>
      <c r="AB20" s="78">
        <v>67</v>
      </c>
      <c r="AC20" s="2">
        <v>3</v>
      </c>
      <c r="AD20" s="78">
        <v>86.41</v>
      </c>
      <c r="AE20" s="2">
        <v>2</v>
      </c>
      <c r="AF20" s="78">
        <v>98</v>
      </c>
      <c r="AG20" s="2">
        <v>0</v>
      </c>
      <c r="AH20" s="79"/>
      <c r="AI20" s="2">
        <v>0</v>
      </c>
      <c r="AJ20" s="78">
        <v>81</v>
      </c>
      <c r="AK20" s="2">
        <v>2</v>
      </c>
      <c r="AL20" s="78">
        <v>85</v>
      </c>
      <c r="AM20" s="2">
        <v>2</v>
      </c>
      <c r="AN20" s="79"/>
      <c r="AO20" s="2">
        <v>0</v>
      </c>
      <c r="AP20" s="95"/>
      <c r="AQ20" s="2">
        <v>0</v>
      </c>
      <c r="AR20" s="2"/>
      <c r="AS20" s="2">
        <v>0</v>
      </c>
      <c r="AT20" s="2"/>
      <c r="AU20" s="2">
        <v>0</v>
      </c>
      <c r="AV20" s="2"/>
      <c r="AW20" s="2">
        <v>0</v>
      </c>
      <c r="AX20" s="2"/>
      <c r="AY20" s="2">
        <v>0</v>
      </c>
      <c r="AZ20" s="2"/>
      <c r="BA20" s="5">
        <v>0</v>
      </c>
      <c r="BB20" s="5">
        <f t="shared" si="0"/>
        <v>40</v>
      </c>
      <c r="BC20" s="6">
        <f t="shared" si="1"/>
        <v>79.94550000000001</v>
      </c>
      <c r="BD20" s="6">
        <v>1</v>
      </c>
      <c r="BE20" s="6">
        <f t="shared" si="2"/>
        <v>80.94550000000001</v>
      </c>
      <c r="BF20" s="5">
        <v>0</v>
      </c>
      <c r="BG20" s="2">
        <v>88</v>
      </c>
      <c r="BH20" s="78">
        <v>86.5</v>
      </c>
      <c r="BI20" s="96">
        <f t="shared" si="3"/>
        <v>87.25</v>
      </c>
    </row>
    <row r="21" spans="1:61" ht="17.25" x14ac:dyDescent="0.2">
      <c r="A21" s="2">
        <v>20</v>
      </c>
      <c r="B21" s="2">
        <v>2019112089</v>
      </c>
      <c r="C21" s="2" t="s">
        <v>581</v>
      </c>
      <c r="D21" s="2" t="s">
        <v>13</v>
      </c>
      <c r="E21" s="2" t="s">
        <v>563</v>
      </c>
      <c r="F21" s="2">
        <v>76</v>
      </c>
      <c r="G21" s="2">
        <v>3</v>
      </c>
      <c r="H21" s="2">
        <v>74</v>
      </c>
      <c r="I21" s="2">
        <v>3</v>
      </c>
      <c r="J21" s="2">
        <v>77</v>
      </c>
      <c r="K21" s="2">
        <v>3</v>
      </c>
      <c r="L21" s="2">
        <v>79</v>
      </c>
      <c r="M21" s="2">
        <v>4</v>
      </c>
      <c r="N21" s="2">
        <v>76</v>
      </c>
      <c r="O21" s="2">
        <v>3</v>
      </c>
      <c r="P21" s="2">
        <v>90</v>
      </c>
      <c r="Q21" s="2">
        <v>0</v>
      </c>
      <c r="R21" s="2">
        <v>83</v>
      </c>
      <c r="S21" s="2">
        <v>4</v>
      </c>
      <c r="T21" s="2">
        <v>81</v>
      </c>
      <c r="U21" s="2">
        <v>3</v>
      </c>
      <c r="V21" s="2">
        <v>85</v>
      </c>
      <c r="W21" s="2">
        <v>3</v>
      </c>
      <c r="X21" s="78">
        <v>79</v>
      </c>
      <c r="Y21" s="2">
        <v>3</v>
      </c>
      <c r="Z21" s="78">
        <v>77</v>
      </c>
      <c r="AA21" s="2">
        <v>2</v>
      </c>
      <c r="AB21" s="78">
        <v>82</v>
      </c>
      <c r="AC21" s="2">
        <v>3</v>
      </c>
      <c r="AD21" s="78">
        <v>83.45</v>
      </c>
      <c r="AE21" s="2">
        <v>2</v>
      </c>
      <c r="AF21" s="78">
        <v>93</v>
      </c>
      <c r="AG21" s="2">
        <v>0</v>
      </c>
      <c r="AH21" s="79"/>
      <c r="AI21" s="2">
        <v>0</v>
      </c>
      <c r="AJ21" s="78">
        <v>81</v>
      </c>
      <c r="AK21" s="2">
        <v>2</v>
      </c>
      <c r="AL21" s="78">
        <v>88</v>
      </c>
      <c r="AM21" s="2">
        <v>2</v>
      </c>
      <c r="AN21" s="79"/>
      <c r="AO21" s="2">
        <v>0</v>
      </c>
      <c r="AP21" s="95"/>
      <c r="AQ21" s="2">
        <v>0</v>
      </c>
      <c r="AR21" s="2"/>
      <c r="AS21" s="2">
        <v>0</v>
      </c>
      <c r="AT21" s="2"/>
      <c r="AU21" s="2">
        <v>0</v>
      </c>
      <c r="AV21" s="2"/>
      <c r="AW21" s="2">
        <v>0</v>
      </c>
      <c r="AX21" s="2"/>
      <c r="AY21" s="2">
        <v>0</v>
      </c>
      <c r="AZ21" s="2"/>
      <c r="BA21" s="5">
        <v>0</v>
      </c>
      <c r="BB21" s="5">
        <f t="shared" si="0"/>
        <v>40</v>
      </c>
      <c r="BC21" s="6">
        <f t="shared" si="1"/>
        <v>79.922499999999999</v>
      </c>
      <c r="BD21" s="6">
        <v>0.8</v>
      </c>
      <c r="BE21" s="6">
        <f t="shared" si="2"/>
        <v>80.722499999999997</v>
      </c>
      <c r="BF21" s="5">
        <v>0</v>
      </c>
      <c r="BG21" s="2">
        <v>68</v>
      </c>
      <c r="BH21" s="78">
        <v>93.4</v>
      </c>
      <c r="BI21" s="96">
        <f t="shared" si="3"/>
        <v>80.7</v>
      </c>
    </row>
    <row r="22" spans="1:61" ht="17.25" x14ac:dyDescent="0.2">
      <c r="A22" s="2">
        <v>21</v>
      </c>
      <c r="B22" s="2">
        <v>2019112128</v>
      </c>
      <c r="C22" s="2" t="s">
        <v>583</v>
      </c>
      <c r="D22" s="2" t="s">
        <v>13</v>
      </c>
      <c r="E22" s="2" t="s">
        <v>563</v>
      </c>
      <c r="F22" s="2">
        <v>76</v>
      </c>
      <c r="G22" s="2">
        <v>3</v>
      </c>
      <c r="H22" s="2">
        <v>87</v>
      </c>
      <c r="I22" s="2">
        <v>3</v>
      </c>
      <c r="J22" s="2">
        <v>75</v>
      </c>
      <c r="K22" s="2">
        <v>3</v>
      </c>
      <c r="L22" s="2">
        <v>72</v>
      </c>
      <c r="M22" s="2">
        <v>4</v>
      </c>
      <c r="N22" s="2">
        <v>77</v>
      </c>
      <c r="O22" s="2">
        <v>3</v>
      </c>
      <c r="P22" s="2">
        <v>90</v>
      </c>
      <c r="Q22" s="2">
        <v>0</v>
      </c>
      <c r="R22" s="2">
        <v>80</v>
      </c>
      <c r="S22" s="2">
        <v>4</v>
      </c>
      <c r="T22" s="2">
        <v>82</v>
      </c>
      <c r="U22" s="2">
        <v>3</v>
      </c>
      <c r="V22" s="2">
        <v>88</v>
      </c>
      <c r="W22" s="2">
        <v>3</v>
      </c>
      <c r="X22" s="78">
        <v>85</v>
      </c>
      <c r="Y22" s="2">
        <v>3</v>
      </c>
      <c r="Z22" s="78">
        <v>78</v>
      </c>
      <c r="AA22" s="2">
        <v>2</v>
      </c>
      <c r="AB22" s="78">
        <v>74</v>
      </c>
      <c r="AC22" s="2">
        <v>3</v>
      </c>
      <c r="AD22" s="78">
        <v>84.12</v>
      </c>
      <c r="AE22" s="2">
        <v>2</v>
      </c>
      <c r="AF22" s="78">
        <v>93</v>
      </c>
      <c r="AG22" s="2">
        <v>0</v>
      </c>
      <c r="AH22" s="78">
        <v>74</v>
      </c>
      <c r="AI22" s="2">
        <v>2</v>
      </c>
      <c r="AJ22" s="78">
        <v>89</v>
      </c>
      <c r="AK22" s="2">
        <v>2</v>
      </c>
      <c r="AL22" s="79"/>
      <c r="AM22" s="2">
        <v>0</v>
      </c>
      <c r="AN22" s="79"/>
      <c r="AO22" s="2">
        <v>0</v>
      </c>
      <c r="AP22" s="95"/>
      <c r="AQ22" s="2">
        <v>0</v>
      </c>
      <c r="AR22" s="2"/>
      <c r="AS22" s="2">
        <v>0</v>
      </c>
      <c r="AT22" s="2"/>
      <c r="AU22" s="2">
        <v>0</v>
      </c>
      <c r="AV22" s="2"/>
      <c r="AW22" s="2">
        <v>0</v>
      </c>
      <c r="AX22" s="2"/>
      <c r="AY22" s="2">
        <v>0</v>
      </c>
      <c r="AZ22" s="2"/>
      <c r="BA22" s="5">
        <v>0</v>
      </c>
      <c r="BB22" s="5">
        <f t="shared" si="0"/>
        <v>40</v>
      </c>
      <c r="BC22" s="6">
        <f t="shared" si="1"/>
        <v>79.756</v>
      </c>
      <c r="BD22" s="6"/>
      <c r="BE22" s="6">
        <f t="shared" si="2"/>
        <v>79.756</v>
      </c>
      <c r="BF22" s="5">
        <v>0</v>
      </c>
      <c r="BG22" s="2">
        <v>92</v>
      </c>
      <c r="BH22" s="78">
        <v>83</v>
      </c>
      <c r="BI22" s="96">
        <f t="shared" si="3"/>
        <v>87.5</v>
      </c>
    </row>
    <row r="23" spans="1:61" ht="17.25" x14ac:dyDescent="0.2">
      <c r="A23" s="2">
        <v>22</v>
      </c>
      <c r="B23" s="2">
        <v>2019112075</v>
      </c>
      <c r="C23" s="2" t="s">
        <v>584</v>
      </c>
      <c r="D23" s="2" t="s">
        <v>13</v>
      </c>
      <c r="E23" s="2" t="s">
        <v>563</v>
      </c>
      <c r="F23" s="2">
        <v>84</v>
      </c>
      <c r="G23" s="2">
        <v>3</v>
      </c>
      <c r="H23" s="2">
        <v>83</v>
      </c>
      <c r="I23" s="2">
        <v>3</v>
      </c>
      <c r="J23" s="2">
        <v>76</v>
      </c>
      <c r="K23" s="2">
        <v>3</v>
      </c>
      <c r="L23" s="2">
        <v>74</v>
      </c>
      <c r="M23" s="2">
        <v>4</v>
      </c>
      <c r="N23" s="2">
        <v>74</v>
      </c>
      <c r="O23" s="2">
        <v>3</v>
      </c>
      <c r="P23" s="2">
        <v>90</v>
      </c>
      <c r="Q23" s="2">
        <v>0</v>
      </c>
      <c r="R23" s="2">
        <v>76</v>
      </c>
      <c r="S23" s="2">
        <v>4</v>
      </c>
      <c r="T23" s="2">
        <v>76</v>
      </c>
      <c r="U23" s="2">
        <v>3</v>
      </c>
      <c r="V23" s="2">
        <v>91</v>
      </c>
      <c r="W23" s="2">
        <v>3</v>
      </c>
      <c r="X23" s="78">
        <v>77</v>
      </c>
      <c r="Y23" s="2">
        <v>3</v>
      </c>
      <c r="Z23" s="78">
        <v>84</v>
      </c>
      <c r="AA23" s="2">
        <v>2</v>
      </c>
      <c r="AB23" s="78">
        <v>80</v>
      </c>
      <c r="AC23" s="2">
        <v>3</v>
      </c>
      <c r="AD23" s="78">
        <v>85</v>
      </c>
      <c r="AE23" s="2">
        <v>2</v>
      </c>
      <c r="AF23" s="78">
        <v>93</v>
      </c>
      <c r="AG23" s="2">
        <v>0</v>
      </c>
      <c r="AH23" s="79"/>
      <c r="AI23" s="2">
        <v>0</v>
      </c>
      <c r="AJ23" s="78">
        <v>82</v>
      </c>
      <c r="AK23" s="2">
        <v>2</v>
      </c>
      <c r="AL23" s="78">
        <v>80</v>
      </c>
      <c r="AM23" s="2">
        <v>2</v>
      </c>
      <c r="AN23" s="79"/>
      <c r="AO23" s="2">
        <v>0</v>
      </c>
      <c r="AP23" s="95"/>
      <c r="AQ23" s="2">
        <v>0</v>
      </c>
      <c r="AR23" s="2"/>
      <c r="AS23" s="2">
        <v>0</v>
      </c>
      <c r="AT23" s="2"/>
      <c r="AU23" s="2">
        <v>0</v>
      </c>
      <c r="AV23" s="2"/>
      <c r="AW23" s="2">
        <v>0</v>
      </c>
      <c r="AX23" s="2"/>
      <c r="AY23" s="2">
        <v>0</v>
      </c>
      <c r="AZ23" s="2"/>
      <c r="BA23" s="5">
        <v>0</v>
      </c>
      <c r="BB23" s="5">
        <f t="shared" si="0"/>
        <v>40</v>
      </c>
      <c r="BC23" s="6">
        <f t="shared" si="1"/>
        <v>79.625</v>
      </c>
      <c r="BD23" s="6"/>
      <c r="BE23" s="6">
        <f t="shared" si="2"/>
        <v>79.625</v>
      </c>
      <c r="BF23" s="5">
        <v>0</v>
      </c>
      <c r="BG23" s="2">
        <v>88</v>
      </c>
      <c r="BH23" s="78">
        <v>73.7</v>
      </c>
      <c r="BI23" s="96">
        <f t="shared" si="3"/>
        <v>80.849999999999994</v>
      </c>
    </row>
    <row r="24" spans="1:61" ht="17.25" x14ac:dyDescent="0.2">
      <c r="A24" s="2">
        <v>23</v>
      </c>
      <c r="B24" s="2">
        <v>2019112074</v>
      </c>
      <c r="C24" s="2" t="s">
        <v>585</v>
      </c>
      <c r="D24" s="2" t="s">
        <v>13</v>
      </c>
      <c r="E24" s="2" t="s">
        <v>563</v>
      </c>
      <c r="F24" s="2">
        <v>71</v>
      </c>
      <c r="G24" s="2">
        <v>3</v>
      </c>
      <c r="H24" s="2">
        <v>86</v>
      </c>
      <c r="I24" s="2">
        <v>3</v>
      </c>
      <c r="J24" s="2">
        <v>79</v>
      </c>
      <c r="K24" s="2">
        <v>3</v>
      </c>
      <c r="L24" s="2">
        <v>79</v>
      </c>
      <c r="M24" s="2">
        <v>4</v>
      </c>
      <c r="N24" s="2">
        <v>78</v>
      </c>
      <c r="O24" s="2">
        <v>3</v>
      </c>
      <c r="P24" s="2">
        <v>90</v>
      </c>
      <c r="Q24" s="2">
        <v>0</v>
      </c>
      <c r="R24" s="2">
        <v>85</v>
      </c>
      <c r="S24" s="2">
        <v>4</v>
      </c>
      <c r="T24" s="2">
        <v>78</v>
      </c>
      <c r="U24" s="2">
        <v>3</v>
      </c>
      <c r="V24" s="2">
        <v>82</v>
      </c>
      <c r="W24" s="2">
        <v>3</v>
      </c>
      <c r="X24" s="78">
        <v>83</v>
      </c>
      <c r="Y24" s="2">
        <v>3</v>
      </c>
      <c r="Z24" s="79"/>
      <c r="AA24" s="2">
        <v>0</v>
      </c>
      <c r="AB24" s="78">
        <v>71</v>
      </c>
      <c r="AC24" s="2">
        <v>3</v>
      </c>
      <c r="AD24" s="78">
        <v>74.44</v>
      </c>
      <c r="AE24" s="2">
        <v>2</v>
      </c>
      <c r="AF24" s="78">
        <v>93</v>
      </c>
      <c r="AG24" s="2">
        <v>0</v>
      </c>
      <c r="AH24" s="78">
        <v>80</v>
      </c>
      <c r="AI24" s="2">
        <v>2</v>
      </c>
      <c r="AJ24" s="79"/>
      <c r="AK24" s="2">
        <v>0</v>
      </c>
      <c r="AL24" s="78">
        <v>82</v>
      </c>
      <c r="AM24" s="2">
        <v>2</v>
      </c>
      <c r="AN24" s="79"/>
      <c r="AO24" s="2">
        <v>0</v>
      </c>
      <c r="AP24" s="2">
        <v>85</v>
      </c>
      <c r="AQ24" s="2">
        <v>1</v>
      </c>
      <c r="AR24" s="28"/>
      <c r="AS24" s="12">
        <v>0</v>
      </c>
      <c r="AT24" s="2"/>
      <c r="AU24" s="2">
        <v>0</v>
      </c>
      <c r="AV24" s="2"/>
      <c r="AW24" s="2">
        <v>0</v>
      </c>
      <c r="AX24" s="2"/>
      <c r="AY24" s="2">
        <v>0</v>
      </c>
      <c r="AZ24" s="2"/>
      <c r="BA24" s="5">
        <v>0</v>
      </c>
      <c r="BB24" s="5">
        <f t="shared" si="0"/>
        <v>39</v>
      </c>
      <c r="BC24" s="6">
        <f t="shared" si="1"/>
        <v>79.432820512820513</v>
      </c>
      <c r="BD24" s="6"/>
      <c r="BE24" s="6">
        <f t="shared" si="2"/>
        <v>79.432820512820513</v>
      </c>
      <c r="BF24" s="5">
        <v>0</v>
      </c>
      <c r="BG24" s="2">
        <v>93</v>
      </c>
      <c r="BH24" s="78">
        <v>88.8</v>
      </c>
      <c r="BI24" s="96">
        <f t="shared" si="3"/>
        <v>90.9</v>
      </c>
    </row>
    <row r="25" spans="1:61" ht="17.25" x14ac:dyDescent="0.2">
      <c r="A25" s="2">
        <v>24</v>
      </c>
      <c r="B25" s="2">
        <v>2019112077</v>
      </c>
      <c r="C25" s="2" t="s">
        <v>586</v>
      </c>
      <c r="D25" s="2" t="s">
        <v>13</v>
      </c>
      <c r="E25" s="2" t="s">
        <v>563</v>
      </c>
      <c r="F25" s="2">
        <v>71</v>
      </c>
      <c r="G25" s="2">
        <v>3</v>
      </c>
      <c r="H25" s="2">
        <v>78</v>
      </c>
      <c r="I25" s="2">
        <v>3</v>
      </c>
      <c r="J25" s="2">
        <v>79</v>
      </c>
      <c r="K25" s="2">
        <v>3</v>
      </c>
      <c r="L25" s="2">
        <v>80</v>
      </c>
      <c r="M25" s="2">
        <v>4</v>
      </c>
      <c r="N25" s="2">
        <v>81</v>
      </c>
      <c r="O25" s="2">
        <v>3</v>
      </c>
      <c r="P25" s="2">
        <v>90</v>
      </c>
      <c r="Q25" s="2">
        <v>0</v>
      </c>
      <c r="R25" s="2">
        <v>81</v>
      </c>
      <c r="S25" s="2">
        <v>4</v>
      </c>
      <c r="T25" s="2">
        <v>76</v>
      </c>
      <c r="U25" s="2">
        <v>3</v>
      </c>
      <c r="V25" s="2">
        <v>86</v>
      </c>
      <c r="W25" s="2">
        <v>3</v>
      </c>
      <c r="X25" s="78">
        <v>76</v>
      </c>
      <c r="Y25" s="2">
        <v>3</v>
      </c>
      <c r="Z25" s="78">
        <v>73</v>
      </c>
      <c r="AA25" s="2">
        <v>2</v>
      </c>
      <c r="AB25" s="78">
        <v>76</v>
      </c>
      <c r="AC25" s="2">
        <v>3</v>
      </c>
      <c r="AD25" s="78">
        <v>78.400000000000006</v>
      </c>
      <c r="AE25" s="2">
        <v>2</v>
      </c>
      <c r="AF25" s="78">
        <v>93</v>
      </c>
      <c r="AG25" s="2">
        <v>0</v>
      </c>
      <c r="AH25" s="78">
        <v>89</v>
      </c>
      <c r="AI25" s="2">
        <v>2</v>
      </c>
      <c r="AJ25" s="78">
        <v>85</v>
      </c>
      <c r="AK25" s="2">
        <v>2</v>
      </c>
      <c r="AL25" s="79"/>
      <c r="AM25" s="2">
        <v>0</v>
      </c>
      <c r="AN25" s="79"/>
      <c r="AO25" s="2">
        <v>0</v>
      </c>
      <c r="AP25" s="95"/>
      <c r="AQ25" s="2">
        <v>0</v>
      </c>
      <c r="AR25" s="2"/>
      <c r="AS25" s="2">
        <v>0</v>
      </c>
      <c r="AT25" s="2"/>
      <c r="AU25" s="2">
        <v>0</v>
      </c>
      <c r="AV25" s="2"/>
      <c r="AW25" s="2">
        <v>0</v>
      </c>
      <c r="AX25" s="2"/>
      <c r="AY25" s="2">
        <v>0</v>
      </c>
      <c r="AZ25" s="2"/>
      <c r="BA25" s="5">
        <v>0</v>
      </c>
      <c r="BB25" s="5">
        <f t="shared" si="0"/>
        <v>40</v>
      </c>
      <c r="BC25" s="6">
        <f t="shared" si="1"/>
        <v>79.094999999999999</v>
      </c>
      <c r="BD25" s="6"/>
      <c r="BE25" s="6">
        <f t="shared" si="2"/>
        <v>79.094999999999999</v>
      </c>
      <c r="BF25" s="5">
        <v>0</v>
      </c>
      <c r="BG25" s="2">
        <v>79</v>
      </c>
      <c r="BH25" s="78">
        <v>80.8</v>
      </c>
      <c r="BI25" s="96">
        <f t="shared" si="3"/>
        <v>79.900000000000006</v>
      </c>
    </row>
    <row r="26" spans="1:61" ht="17.25" x14ac:dyDescent="0.2">
      <c r="A26" s="2">
        <v>25</v>
      </c>
      <c r="B26" s="2">
        <v>2019112018</v>
      </c>
      <c r="C26" s="2" t="s">
        <v>587</v>
      </c>
      <c r="D26" s="2" t="s">
        <v>13</v>
      </c>
      <c r="E26" s="2" t="s">
        <v>563</v>
      </c>
      <c r="F26" s="2">
        <v>68</v>
      </c>
      <c r="G26" s="2">
        <v>3</v>
      </c>
      <c r="H26" s="2">
        <v>86</v>
      </c>
      <c r="I26" s="2">
        <v>3</v>
      </c>
      <c r="J26" s="2">
        <v>76</v>
      </c>
      <c r="K26" s="2">
        <v>3</v>
      </c>
      <c r="L26" s="2">
        <v>88</v>
      </c>
      <c r="M26" s="2">
        <v>4</v>
      </c>
      <c r="N26" s="2">
        <v>79</v>
      </c>
      <c r="O26" s="2">
        <v>3</v>
      </c>
      <c r="P26" s="2">
        <v>90</v>
      </c>
      <c r="Q26" s="2">
        <v>0</v>
      </c>
      <c r="R26" s="2">
        <v>94</v>
      </c>
      <c r="S26" s="2">
        <v>4</v>
      </c>
      <c r="T26" s="2">
        <v>79</v>
      </c>
      <c r="U26" s="2">
        <v>3</v>
      </c>
      <c r="V26" s="2">
        <v>79</v>
      </c>
      <c r="W26" s="2">
        <v>3</v>
      </c>
      <c r="X26" s="78">
        <v>71</v>
      </c>
      <c r="Y26" s="2">
        <v>3</v>
      </c>
      <c r="Z26" s="78">
        <v>77</v>
      </c>
      <c r="AA26" s="2">
        <v>2</v>
      </c>
      <c r="AB26" s="78">
        <v>69</v>
      </c>
      <c r="AC26" s="2">
        <v>3</v>
      </c>
      <c r="AD26" s="78">
        <v>73.92</v>
      </c>
      <c r="AE26" s="2">
        <v>2</v>
      </c>
      <c r="AF26" s="78">
        <v>93</v>
      </c>
      <c r="AG26" s="2">
        <v>0</v>
      </c>
      <c r="AH26" s="78">
        <v>71</v>
      </c>
      <c r="AI26" s="2">
        <v>2</v>
      </c>
      <c r="AJ26" s="78">
        <v>79</v>
      </c>
      <c r="AK26" s="2">
        <v>2</v>
      </c>
      <c r="AL26" s="79"/>
      <c r="AM26" s="2">
        <v>0</v>
      </c>
      <c r="AN26" s="79"/>
      <c r="AO26" s="2">
        <v>0</v>
      </c>
      <c r="AP26" s="95"/>
      <c r="AQ26" s="2">
        <v>0</v>
      </c>
      <c r="AR26" s="2"/>
      <c r="AS26" s="2">
        <v>0</v>
      </c>
      <c r="AT26" s="2"/>
      <c r="AU26" s="2">
        <v>0</v>
      </c>
      <c r="AV26" s="2"/>
      <c r="AW26" s="2">
        <v>0</v>
      </c>
      <c r="AX26" s="2"/>
      <c r="AY26" s="2">
        <v>0</v>
      </c>
      <c r="AZ26" s="2"/>
      <c r="BA26" s="5">
        <v>0</v>
      </c>
      <c r="BB26" s="5">
        <f t="shared" si="0"/>
        <v>40</v>
      </c>
      <c r="BC26" s="6">
        <f t="shared" si="1"/>
        <v>78.771000000000001</v>
      </c>
      <c r="BD26" s="6"/>
      <c r="BE26" s="6">
        <f t="shared" si="2"/>
        <v>78.771000000000001</v>
      </c>
      <c r="BF26" s="5">
        <v>0</v>
      </c>
      <c r="BG26" s="2">
        <v>81</v>
      </c>
      <c r="BH26" s="78">
        <v>83</v>
      </c>
      <c r="BI26" s="96">
        <f t="shared" si="3"/>
        <v>82</v>
      </c>
    </row>
    <row r="27" spans="1:61" ht="17.25" x14ac:dyDescent="0.2">
      <c r="A27" s="2">
        <v>26</v>
      </c>
      <c r="B27" s="2">
        <v>2019113809</v>
      </c>
      <c r="C27" s="2" t="s">
        <v>588</v>
      </c>
      <c r="D27" s="2" t="s">
        <v>13</v>
      </c>
      <c r="E27" s="2" t="s">
        <v>563</v>
      </c>
      <c r="F27" s="2">
        <v>81</v>
      </c>
      <c r="G27" s="2">
        <v>3</v>
      </c>
      <c r="H27" s="2">
        <v>84</v>
      </c>
      <c r="I27" s="2">
        <v>3</v>
      </c>
      <c r="J27" s="2">
        <v>71</v>
      </c>
      <c r="K27" s="2">
        <v>3</v>
      </c>
      <c r="L27" s="2">
        <v>71</v>
      </c>
      <c r="M27" s="2">
        <v>4</v>
      </c>
      <c r="N27" s="2">
        <v>86</v>
      </c>
      <c r="O27" s="2">
        <v>3</v>
      </c>
      <c r="P27" s="2">
        <v>90</v>
      </c>
      <c r="Q27" s="2">
        <v>0</v>
      </c>
      <c r="R27" s="2">
        <v>70</v>
      </c>
      <c r="S27" s="2">
        <v>4</v>
      </c>
      <c r="T27" s="2">
        <v>76</v>
      </c>
      <c r="U27" s="2">
        <v>3</v>
      </c>
      <c r="V27" s="2">
        <v>92</v>
      </c>
      <c r="W27" s="2">
        <v>3</v>
      </c>
      <c r="X27" s="78">
        <v>76</v>
      </c>
      <c r="Y27" s="2">
        <v>3</v>
      </c>
      <c r="Z27" s="78">
        <v>83</v>
      </c>
      <c r="AA27" s="2">
        <v>2</v>
      </c>
      <c r="AB27" s="78">
        <v>76</v>
      </c>
      <c r="AC27" s="2">
        <v>3</v>
      </c>
      <c r="AD27" s="78">
        <v>66.010000000000005</v>
      </c>
      <c r="AE27" s="2">
        <v>2</v>
      </c>
      <c r="AF27" s="78">
        <v>93</v>
      </c>
      <c r="AG27" s="2">
        <v>0</v>
      </c>
      <c r="AH27" s="78">
        <v>84</v>
      </c>
      <c r="AI27" s="2">
        <v>2</v>
      </c>
      <c r="AJ27" s="78">
        <v>78</v>
      </c>
      <c r="AK27" s="2">
        <v>2</v>
      </c>
      <c r="AL27" s="79"/>
      <c r="AM27" s="2">
        <v>0</v>
      </c>
      <c r="AN27" s="79"/>
      <c r="AO27" s="2">
        <v>0</v>
      </c>
      <c r="AP27" s="95"/>
      <c r="AQ27" s="2">
        <v>0</v>
      </c>
      <c r="AR27" s="2"/>
      <c r="AS27" s="2">
        <v>0</v>
      </c>
      <c r="AT27" s="2"/>
      <c r="AU27" s="2">
        <v>0</v>
      </c>
      <c r="AV27" s="2"/>
      <c r="AW27" s="2">
        <v>0</v>
      </c>
      <c r="AX27" s="2"/>
      <c r="AY27" s="2">
        <v>0</v>
      </c>
      <c r="AZ27" s="2"/>
      <c r="BA27" s="5">
        <v>0</v>
      </c>
      <c r="BB27" s="5">
        <f t="shared" si="0"/>
        <v>40</v>
      </c>
      <c r="BC27" s="6">
        <f t="shared" si="1"/>
        <v>77.8005</v>
      </c>
      <c r="BD27" s="6">
        <v>0.6</v>
      </c>
      <c r="BE27" s="6">
        <f t="shared" si="2"/>
        <v>78.400499999999994</v>
      </c>
      <c r="BF27" s="5">
        <v>0</v>
      </c>
      <c r="BG27" s="2">
        <v>78</v>
      </c>
      <c r="BH27" s="78">
        <v>97.5</v>
      </c>
      <c r="BI27" s="96">
        <f t="shared" si="3"/>
        <v>87.75</v>
      </c>
    </row>
    <row r="28" spans="1:61" ht="17.25" x14ac:dyDescent="0.2">
      <c r="A28" s="2">
        <v>27</v>
      </c>
      <c r="B28" s="2">
        <v>2019112110</v>
      </c>
      <c r="C28" s="2" t="s">
        <v>589</v>
      </c>
      <c r="D28" s="2" t="s">
        <v>13</v>
      </c>
      <c r="E28" s="2" t="s">
        <v>563</v>
      </c>
      <c r="F28" s="2">
        <v>70</v>
      </c>
      <c r="G28" s="2">
        <v>3</v>
      </c>
      <c r="H28" s="2">
        <v>74</v>
      </c>
      <c r="I28" s="2">
        <v>3</v>
      </c>
      <c r="J28" s="2">
        <v>73</v>
      </c>
      <c r="K28" s="2">
        <v>3</v>
      </c>
      <c r="L28" s="2">
        <v>67</v>
      </c>
      <c r="M28" s="2">
        <v>4</v>
      </c>
      <c r="N28" s="2">
        <v>86</v>
      </c>
      <c r="O28" s="2">
        <v>3</v>
      </c>
      <c r="P28" s="2">
        <v>90</v>
      </c>
      <c r="Q28" s="2">
        <v>0</v>
      </c>
      <c r="R28" s="2">
        <v>82</v>
      </c>
      <c r="S28" s="2">
        <v>4</v>
      </c>
      <c r="T28" s="2">
        <v>74</v>
      </c>
      <c r="U28" s="2">
        <v>3</v>
      </c>
      <c r="V28" s="2">
        <v>80</v>
      </c>
      <c r="W28" s="2">
        <v>3</v>
      </c>
      <c r="X28" s="78">
        <v>81</v>
      </c>
      <c r="Y28" s="2">
        <v>3</v>
      </c>
      <c r="Z28" s="78">
        <v>66</v>
      </c>
      <c r="AA28" s="2">
        <v>2</v>
      </c>
      <c r="AB28" s="78">
        <v>80</v>
      </c>
      <c r="AC28" s="2">
        <v>3</v>
      </c>
      <c r="AD28" s="78">
        <v>83.82</v>
      </c>
      <c r="AE28" s="2">
        <v>2</v>
      </c>
      <c r="AF28" s="78">
        <v>93</v>
      </c>
      <c r="AG28" s="2">
        <v>0</v>
      </c>
      <c r="AH28" s="79"/>
      <c r="AI28" s="2">
        <v>0</v>
      </c>
      <c r="AJ28" s="79"/>
      <c r="AK28" s="2">
        <v>0</v>
      </c>
      <c r="AL28" s="78">
        <v>79</v>
      </c>
      <c r="AM28" s="2">
        <v>2</v>
      </c>
      <c r="AN28" s="78">
        <v>83</v>
      </c>
      <c r="AO28" s="2">
        <v>2</v>
      </c>
      <c r="AP28" s="2">
        <v>71</v>
      </c>
      <c r="AQ28" s="2">
        <v>1</v>
      </c>
      <c r="AR28" s="28"/>
      <c r="AS28" s="12">
        <v>0</v>
      </c>
      <c r="AT28" s="2"/>
      <c r="AU28" s="2">
        <v>0</v>
      </c>
      <c r="AV28" s="2"/>
      <c r="AW28" s="2">
        <v>0</v>
      </c>
      <c r="AX28" s="2"/>
      <c r="AY28" s="2">
        <v>0</v>
      </c>
      <c r="AZ28" s="2"/>
      <c r="BA28" s="5">
        <v>0</v>
      </c>
      <c r="BB28" s="5">
        <f t="shared" si="0"/>
        <v>41</v>
      </c>
      <c r="BC28" s="6">
        <f t="shared" si="1"/>
        <v>76.698536585365844</v>
      </c>
      <c r="BD28" s="6"/>
      <c r="BE28" s="6">
        <f t="shared" si="2"/>
        <v>76.698536585365844</v>
      </c>
      <c r="BF28" s="5">
        <v>0</v>
      </c>
      <c r="BG28" s="2">
        <v>71</v>
      </c>
      <c r="BH28" s="78">
        <v>85.6</v>
      </c>
      <c r="BI28" s="96">
        <f t="shared" si="3"/>
        <v>78.3</v>
      </c>
    </row>
    <row r="29" spans="1:61" ht="17.25" x14ac:dyDescent="0.2">
      <c r="A29" s="2">
        <v>28</v>
      </c>
      <c r="B29" s="2">
        <v>2019112030</v>
      </c>
      <c r="C29" s="2" t="s">
        <v>590</v>
      </c>
      <c r="D29" s="2" t="s">
        <v>13</v>
      </c>
      <c r="E29" s="2" t="s">
        <v>563</v>
      </c>
      <c r="F29" s="2">
        <v>62</v>
      </c>
      <c r="G29" s="2">
        <v>3</v>
      </c>
      <c r="H29" s="2">
        <v>68</v>
      </c>
      <c r="I29" s="2">
        <v>3</v>
      </c>
      <c r="J29" s="2">
        <v>79</v>
      </c>
      <c r="K29" s="2">
        <v>3</v>
      </c>
      <c r="L29" s="2">
        <v>79</v>
      </c>
      <c r="M29" s="2">
        <v>4</v>
      </c>
      <c r="N29" s="2">
        <v>80</v>
      </c>
      <c r="O29" s="2">
        <v>3</v>
      </c>
      <c r="P29" s="2">
        <v>90</v>
      </c>
      <c r="Q29" s="2">
        <v>0</v>
      </c>
      <c r="R29" s="2">
        <v>86</v>
      </c>
      <c r="S29" s="2">
        <v>4</v>
      </c>
      <c r="T29" s="2">
        <v>85</v>
      </c>
      <c r="U29" s="2">
        <v>3</v>
      </c>
      <c r="V29" s="2">
        <v>78</v>
      </c>
      <c r="W29" s="2">
        <v>3</v>
      </c>
      <c r="X29" s="78">
        <v>69</v>
      </c>
      <c r="Y29" s="2">
        <v>3</v>
      </c>
      <c r="Z29" s="78">
        <v>70</v>
      </c>
      <c r="AA29" s="2">
        <v>2</v>
      </c>
      <c r="AB29" s="78">
        <v>63</v>
      </c>
      <c r="AC29" s="2">
        <v>3</v>
      </c>
      <c r="AD29" s="78">
        <v>83.04</v>
      </c>
      <c r="AE29" s="2">
        <v>2</v>
      </c>
      <c r="AF29" s="78">
        <v>93</v>
      </c>
      <c r="AG29" s="2">
        <v>0</v>
      </c>
      <c r="AH29" s="78">
        <v>77</v>
      </c>
      <c r="AI29" s="2">
        <v>2</v>
      </c>
      <c r="AJ29" s="78">
        <v>82</v>
      </c>
      <c r="AK29" s="2">
        <v>2</v>
      </c>
      <c r="AL29" s="79"/>
      <c r="AM29" s="2">
        <v>0</v>
      </c>
      <c r="AN29" s="79"/>
      <c r="AO29" s="2">
        <v>0</v>
      </c>
      <c r="AP29" s="95"/>
      <c r="AQ29" s="2">
        <v>0</v>
      </c>
      <c r="AR29" s="2"/>
      <c r="AS29" s="2">
        <v>0</v>
      </c>
      <c r="AT29" s="2"/>
      <c r="AU29" s="2">
        <v>0</v>
      </c>
      <c r="AV29" s="2"/>
      <c r="AW29" s="2">
        <v>0</v>
      </c>
      <c r="AX29" s="2"/>
      <c r="AY29" s="2">
        <v>0</v>
      </c>
      <c r="AZ29" s="2"/>
      <c r="BA29" s="5">
        <v>0</v>
      </c>
      <c r="BB29" s="5">
        <f t="shared" si="0"/>
        <v>40</v>
      </c>
      <c r="BC29" s="6">
        <f t="shared" si="1"/>
        <v>75.902000000000001</v>
      </c>
      <c r="BD29" s="6"/>
      <c r="BE29" s="6">
        <f t="shared" si="2"/>
        <v>75.902000000000001</v>
      </c>
      <c r="BF29" s="5">
        <v>1</v>
      </c>
      <c r="BG29" s="2">
        <v>75</v>
      </c>
      <c r="BH29" s="79">
        <v>42.5</v>
      </c>
      <c r="BI29" s="96">
        <f t="shared" si="3"/>
        <v>58.75</v>
      </c>
    </row>
    <row r="30" spans="1:61" ht="34.5" x14ac:dyDescent="0.2">
      <c r="A30" s="2">
        <v>29</v>
      </c>
      <c r="B30" s="2">
        <v>2019112047</v>
      </c>
      <c r="C30" s="2" t="s">
        <v>591</v>
      </c>
      <c r="D30" s="2" t="s">
        <v>13</v>
      </c>
      <c r="E30" s="2" t="s">
        <v>563</v>
      </c>
      <c r="F30" s="2">
        <v>67</v>
      </c>
      <c r="G30" s="2">
        <v>3</v>
      </c>
      <c r="H30" s="2">
        <v>74</v>
      </c>
      <c r="I30" s="2">
        <v>3</v>
      </c>
      <c r="J30" s="4">
        <v>54</v>
      </c>
      <c r="K30" s="2">
        <v>3</v>
      </c>
      <c r="L30" s="2">
        <v>82</v>
      </c>
      <c r="M30" s="2">
        <v>4</v>
      </c>
      <c r="N30" s="2">
        <v>78</v>
      </c>
      <c r="O30" s="2">
        <v>3</v>
      </c>
      <c r="P30" s="2">
        <v>90</v>
      </c>
      <c r="Q30" s="2">
        <v>0</v>
      </c>
      <c r="R30" s="2">
        <v>70</v>
      </c>
      <c r="S30" s="2">
        <v>4</v>
      </c>
      <c r="T30" s="2">
        <v>77</v>
      </c>
      <c r="U30" s="2">
        <v>3</v>
      </c>
      <c r="V30" s="2">
        <v>83</v>
      </c>
      <c r="W30" s="2">
        <v>3</v>
      </c>
      <c r="X30" s="78">
        <v>86</v>
      </c>
      <c r="Y30" s="2">
        <v>3</v>
      </c>
      <c r="Z30" s="78">
        <v>75</v>
      </c>
      <c r="AA30" s="2">
        <v>2</v>
      </c>
      <c r="AB30" s="78">
        <v>76</v>
      </c>
      <c r="AC30" s="2">
        <v>3</v>
      </c>
      <c r="AD30" s="78">
        <v>76.819999999999993</v>
      </c>
      <c r="AE30" s="2">
        <v>2</v>
      </c>
      <c r="AF30" s="78">
        <v>93</v>
      </c>
      <c r="AG30" s="2">
        <v>0</v>
      </c>
      <c r="AH30" s="79"/>
      <c r="AI30" s="2">
        <v>0</v>
      </c>
      <c r="AJ30" s="78">
        <v>87</v>
      </c>
      <c r="AK30" s="2">
        <v>2</v>
      </c>
      <c r="AL30" s="79"/>
      <c r="AM30" s="2">
        <v>0</v>
      </c>
      <c r="AN30" s="78">
        <v>76</v>
      </c>
      <c r="AO30" s="2">
        <v>2</v>
      </c>
      <c r="AP30" s="95"/>
      <c r="AQ30" s="2">
        <v>0</v>
      </c>
      <c r="AR30" s="2"/>
      <c r="AS30" s="2">
        <v>0</v>
      </c>
      <c r="AT30" s="2"/>
      <c r="AU30" s="2">
        <v>0</v>
      </c>
      <c r="AV30" s="2"/>
      <c r="AW30" s="2">
        <v>0</v>
      </c>
      <c r="AX30" s="2"/>
      <c r="AY30" s="2">
        <v>0</v>
      </c>
      <c r="AZ30" s="2"/>
      <c r="BA30" s="5">
        <v>0</v>
      </c>
      <c r="BB30" s="5">
        <f t="shared" si="0"/>
        <v>40</v>
      </c>
      <c r="BC30" s="6">
        <f t="shared" si="1"/>
        <v>75.566000000000003</v>
      </c>
      <c r="BD30" s="6"/>
      <c r="BE30" s="6">
        <f t="shared" si="2"/>
        <v>75.566000000000003</v>
      </c>
      <c r="BF30" s="5">
        <v>1</v>
      </c>
      <c r="BG30" s="2">
        <v>75</v>
      </c>
      <c r="BH30" s="78">
        <v>88.9</v>
      </c>
      <c r="BI30" s="96">
        <f t="shared" si="3"/>
        <v>81.95</v>
      </c>
    </row>
    <row r="31" spans="1:61" ht="17.25" x14ac:dyDescent="0.2">
      <c r="A31" s="2">
        <v>30</v>
      </c>
      <c r="B31" s="2">
        <v>2019112049</v>
      </c>
      <c r="C31" s="2" t="s">
        <v>592</v>
      </c>
      <c r="D31" s="2" t="s">
        <v>13</v>
      </c>
      <c r="E31" s="2" t="s">
        <v>563</v>
      </c>
      <c r="F31" s="2">
        <v>75</v>
      </c>
      <c r="G31" s="2">
        <v>3</v>
      </c>
      <c r="H31" s="2">
        <v>80</v>
      </c>
      <c r="I31" s="2">
        <v>3</v>
      </c>
      <c r="J31" s="2">
        <v>68</v>
      </c>
      <c r="K31" s="2">
        <v>3</v>
      </c>
      <c r="L31" s="2">
        <v>73</v>
      </c>
      <c r="M31" s="2">
        <v>4</v>
      </c>
      <c r="N31" s="2">
        <v>73</v>
      </c>
      <c r="O31" s="2">
        <v>3</v>
      </c>
      <c r="P31" s="2">
        <v>90</v>
      </c>
      <c r="Q31" s="2">
        <v>0</v>
      </c>
      <c r="R31" s="2">
        <v>72</v>
      </c>
      <c r="S31" s="2">
        <v>4</v>
      </c>
      <c r="T31" s="2">
        <v>70</v>
      </c>
      <c r="U31" s="2">
        <v>3</v>
      </c>
      <c r="V31" s="2">
        <v>84</v>
      </c>
      <c r="W31" s="2">
        <v>3</v>
      </c>
      <c r="X31" s="78">
        <v>75</v>
      </c>
      <c r="Y31" s="2">
        <v>3</v>
      </c>
      <c r="Z31" s="78">
        <v>76</v>
      </c>
      <c r="AA31" s="2">
        <v>2</v>
      </c>
      <c r="AB31" s="78">
        <v>75</v>
      </c>
      <c r="AC31" s="2">
        <v>3</v>
      </c>
      <c r="AD31" s="78">
        <v>81.709999999999994</v>
      </c>
      <c r="AE31" s="2">
        <v>2</v>
      </c>
      <c r="AF31" s="78">
        <v>93</v>
      </c>
      <c r="AG31" s="2">
        <v>0</v>
      </c>
      <c r="AH31" s="79"/>
      <c r="AI31" s="2">
        <v>0</v>
      </c>
      <c r="AJ31" s="78">
        <v>83</v>
      </c>
      <c r="AK31" s="2">
        <v>2</v>
      </c>
      <c r="AL31" s="79"/>
      <c r="AM31" s="2">
        <v>0</v>
      </c>
      <c r="AN31" s="78">
        <v>80.099999999999994</v>
      </c>
      <c r="AO31" s="2">
        <v>2</v>
      </c>
      <c r="AP31" s="95"/>
      <c r="AQ31" s="2">
        <v>0</v>
      </c>
      <c r="AR31" s="2"/>
      <c r="AS31" s="2">
        <v>0</v>
      </c>
      <c r="AT31" s="2"/>
      <c r="AU31" s="2">
        <v>0</v>
      </c>
      <c r="AV31" s="2"/>
      <c r="AW31" s="2">
        <v>0</v>
      </c>
      <c r="AX31" s="2"/>
      <c r="AY31" s="2">
        <v>0</v>
      </c>
      <c r="AZ31" s="2"/>
      <c r="BA31" s="5">
        <v>0</v>
      </c>
      <c r="BB31" s="5">
        <f t="shared" si="0"/>
        <v>40</v>
      </c>
      <c r="BC31" s="6">
        <f t="shared" si="1"/>
        <v>75.540499999999994</v>
      </c>
      <c r="BD31" s="6"/>
      <c r="BE31" s="6">
        <f t="shared" si="2"/>
        <v>75.540499999999994</v>
      </c>
      <c r="BF31" s="5">
        <v>0</v>
      </c>
      <c r="BG31" s="2">
        <v>78</v>
      </c>
      <c r="BH31" s="78">
        <v>93</v>
      </c>
      <c r="BI31" s="96">
        <f t="shared" si="3"/>
        <v>85.5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7B2D-0979-4F13-8301-238C044FBA9B}">
  <dimension ref="A1:BE18"/>
  <sheetViews>
    <sheetView zoomScale="55" zoomScaleNormal="55" workbookViewId="0">
      <selection activeCell="F43" sqref="F43"/>
    </sheetView>
  </sheetViews>
  <sheetFormatPr defaultRowHeight="14.25" x14ac:dyDescent="0.2"/>
  <cols>
    <col min="1" max="1" width="4.75" customWidth="1"/>
    <col min="2" max="2" width="13.375" bestFit="1" customWidth="1"/>
    <col min="3" max="3" width="7.625" customWidth="1"/>
    <col min="4" max="4" width="4.625" customWidth="1"/>
    <col min="5" max="5" width="20.625" customWidth="1"/>
    <col min="6" max="6" width="16" customWidth="1"/>
    <col min="7" max="7" width="4.75" customWidth="1"/>
    <col min="8" max="8" width="16" customWidth="1"/>
    <col min="9" max="9" width="4.75" customWidth="1"/>
    <col min="10" max="10" width="16" customWidth="1"/>
    <col min="11" max="11" width="4.75" customWidth="1"/>
    <col min="12" max="12" width="16" customWidth="1"/>
    <col min="13" max="13" width="4.75" customWidth="1"/>
    <col min="14" max="14" width="15.375" customWidth="1"/>
    <col min="15" max="15" width="4.75" customWidth="1"/>
    <col min="16" max="16" width="16" customWidth="1"/>
    <col min="17" max="17" width="4.75" customWidth="1"/>
    <col min="18" max="18" width="16" customWidth="1"/>
    <col min="19" max="19" width="4.75" customWidth="1"/>
    <col min="20" max="20" width="16" customWidth="1"/>
    <col min="21" max="21" width="4.75" customWidth="1"/>
    <col min="22" max="22" width="16" customWidth="1"/>
    <col min="23" max="23" width="4.75" customWidth="1"/>
    <col min="24" max="24" width="16" customWidth="1"/>
    <col min="25" max="25" width="4.75" customWidth="1"/>
    <col min="26" max="26" width="16" customWidth="1"/>
    <col min="27" max="27" width="4.75" customWidth="1"/>
    <col min="28" max="28" width="16" customWidth="1"/>
    <col min="29" max="29" width="4.75" customWidth="1"/>
    <col min="30" max="30" width="16" customWidth="1"/>
    <col min="31" max="31" width="4.75" customWidth="1"/>
    <col min="32" max="32" width="16" customWidth="1"/>
    <col min="33" max="33" width="4.75" customWidth="1"/>
    <col min="34" max="34" width="16" customWidth="1"/>
    <col min="35" max="35" width="4.75" customWidth="1"/>
    <col min="36" max="36" width="16" customWidth="1"/>
    <col min="37" max="37" width="4.75" customWidth="1"/>
    <col min="38" max="38" width="16" customWidth="1"/>
    <col min="39" max="39" width="4.75" customWidth="1"/>
    <col min="40" max="40" width="16" customWidth="1"/>
    <col min="41" max="41" width="4.75" customWidth="1"/>
    <col min="42" max="42" width="16" customWidth="1"/>
    <col min="43" max="43" width="4.75" customWidth="1"/>
    <col min="44" max="49" width="8.25" customWidth="1"/>
    <col min="50" max="50" width="4.75" customWidth="1"/>
    <col min="51" max="53" width="15.625" customWidth="1"/>
    <col min="54" max="54" width="9.125" customWidth="1"/>
    <col min="55" max="57" width="16" customWidth="1"/>
  </cols>
  <sheetData>
    <row r="1" spans="1:57" ht="90" x14ac:dyDescent="0.2">
      <c r="A1" s="1" t="s">
        <v>0</v>
      </c>
      <c r="B1" s="1" t="s">
        <v>1</v>
      </c>
      <c r="C1" s="9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506</v>
      </c>
      <c r="I1" s="1" t="s">
        <v>6</v>
      </c>
      <c r="J1" s="1" t="s">
        <v>507</v>
      </c>
      <c r="K1" s="1" t="s">
        <v>6</v>
      </c>
      <c r="L1" s="1" t="s">
        <v>508</v>
      </c>
      <c r="M1" s="1" t="s">
        <v>6</v>
      </c>
      <c r="N1" s="1" t="s">
        <v>498</v>
      </c>
      <c r="O1" s="1" t="s">
        <v>26</v>
      </c>
      <c r="P1" s="1" t="s">
        <v>7</v>
      </c>
      <c r="Q1" s="1" t="s">
        <v>6</v>
      </c>
      <c r="R1" s="1" t="s">
        <v>8</v>
      </c>
      <c r="S1" s="1" t="s">
        <v>6</v>
      </c>
      <c r="T1" s="1" t="s">
        <v>509</v>
      </c>
      <c r="U1" s="1" t="s">
        <v>6</v>
      </c>
      <c r="V1" s="1" t="s">
        <v>593</v>
      </c>
      <c r="W1" s="1" t="s">
        <v>6</v>
      </c>
      <c r="X1" s="1" t="s">
        <v>594</v>
      </c>
      <c r="Y1" s="1" t="s">
        <v>6</v>
      </c>
      <c r="Z1" s="87" t="s">
        <v>512</v>
      </c>
      <c r="AA1" s="1" t="s">
        <v>6</v>
      </c>
      <c r="AB1" s="87" t="s">
        <v>9</v>
      </c>
      <c r="AC1" s="1" t="s">
        <v>6</v>
      </c>
      <c r="AD1" s="87" t="s">
        <v>514</v>
      </c>
      <c r="AE1" s="1" t="s">
        <v>6</v>
      </c>
      <c r="AF1" s="87" t="s">
        <v>556</v>
      </c>
      <c r="AG1" s="1" t="s">
        <v>6</v>
      </c>
      <c r="AH1" s="87" t="s">
        <v>10</v>
      </c>
      <c r="AI1" s="1" t="s">
        <v>6</v>
      </c>
      <c r="AJ1" s="87" t="s">
        <v>595</v>
      </c>
      <c r="AK1" s="1" t="s">
        <v>6</v>
      </c>
      <c r="AL1" s="87" t="s">
        <v>596</v>
      </c>
      <c r="AM1" s="1" t="s">
        <v>6</v>
      </c>
      <c r="AN1" s="87" t="s">
        <v>559</v>
      </c>
      <c r="AO1" s="1" t="s">
        <v>6</v>
      </c>
      <c r="AP1" s="87" t="s">
        <v>597</v>
      </c>
      <c r="AQ1" s="1" t="s">
        <v>6</v>
      </c>
      <c r="AR1" s="88" t="s">
        <v>518</v>
      </c>
      <c r="AS1" s="75" t="s">
        <v>6</v>
      </c>
      <c r="AT1" s="88" t="s">
        <v>519</v>
      </c>
      <c r="AU1" s="75" t="s">
        <v>6</v>
      </c>
      <c r="AV1" s="75" t="s">
        <v>520</v>
      </c>
      <c r="AW1" s="75" t="s">
        <v>6</v>
      </c>
      <c r="AX1" s="1" t="s">
        <v>522</v>
      </c>
      <c r="AY1" s="1" t="s">
        <v>484</v>
      </c>
      <c r="AZ1" s="1" t="s">
        <v>616</v>
      </c>
      <c r="BA1" s="1" t="s">
        <v>38</v>
      </c>
      <c r="BB1" s="90" t="s">
        <v>523</v>
      </c>
      <c r="BC1" s="1" t="s">
        <v>524</v>
      </c>
      <c r="BD1" s="87" t="s">
        <v>11</v>
      </c>
      <c r="BE1" s="92" t="s">
        <v>525</v>
      </c>
    </row>
    <row r="2" spans="1:57" ht="17.25" x14ac:dyDescent="0.2">
      <c r="A2" s="2">
        <v>1</v>
      </c>
      <c r="B2" s="2">
        <v>2019111887</v>
      </c>
      <c r="C2" s="82" t="s">
        <v>600</v>
      </c>
      <c r="D2" s="2" t="s">
        <v>13</v>
      </c>
      <c r="E2" s="2" t="s">
        <v>599</v>
      </c>
      <c r="F2" s="2">
        <v>85</v>
      </c>
      <c r="G2" s="2">
        <v>3</v>
      </c>
      <c r="H2" s="2">
        <v>93</v>
      </c>
      <c r="I2" s="2">
        <v>3</v>
      </c>
      <c r="J2" s="2">
        <v>88</v>
      </c>
      <c r="K2" s="2">
        <v>3</v>
      </c>
      <c r="L2" s="2">
        <v>91</v>
      </c>
      <c r="M2" s="2">
        <v>4</v>
      </c>
      <c r="N2" s="2">
        <v>75</v>
      </c>
      <c r="O2" s="2">
        <v>3</v>
      </c>
      <c r="P2" s="2">
        <v>90</v>
      </c>
      <c r="Q2" s="2">
        <v>0</v>
      </c>
      <c r="R2" s="2">
        <v>93</v>
      </c>
      <c r="S2" s="2">
        <v>4</v>
      </c>
      <c r="T2" s="2">
        <v>96.82</v>
      </c>
      <c r="U2" s="2">
        <v>2</v>
      </c>
      <c r="V2" s="2">
        <v>85</v>
      </c>
      <c r="W2" s="2">
        <v>2</v>
      </c>
      <c r="X2" s="2">
        <v>95</v>
      </c>
      <c r="Y2" s="2">
        <v>2</v>
      </c>
      <c r="Z2" s="93">
        <v>94</v>
      </c>
      <c r="AA2" s="2">
        <v>3</v>
      </c>
      <c r="AB2" s="93">
        <v>80</v>
      </c>
      <c r="AC2" s="2">
        <v>2</v>
      </c>
      <c r="AD2" s="93">
        <v>88</v>
      </c>
      <c r="AE2" s="2">
        <v>3</v>
      </c>
      <c r="AF2" s="93">
        <v>88.92</v>
      </c>
      <c r="AG2" s="2">
        <v>2</v>
      </c>
      <c r="AH2" s="93">
        <v>93</v>
      </c>
      <c r="AI2" s="2">
        <v>0</v>
      </c>
      <c r="AJ2" s="93">
        <v>87</v>
      </c>
      <c r="AK2" s="2">
        <v>2</v>
      </c>
      <c r="AL2" s="94"/>
      <c r="AM2" s="2">
        <v>0</v>
      </c>
      <c r="AN2" s="93">
        <v>89</v>
      </c>
      <c r="AO2" s="2">
        <v>2</v>
      </c>
      <c r="AP2" s="94"/>
      <c r="AQ2" s="2">
        <v>0</v>
      </c>
      <c r="AR2" s="98">
        <v>94</v>
      </c>
      <c r="AS2" s="2">
        <v>2</v>
      </c>
      <c r="AT2" s="98">
        <v>95</v>
      </c>
      <c r="AU2" s="2">
        <v>3</v>
      </c>
      <c r="AV2" s="2"/>
      <c r="AW2" s="2">
        <v>0</v>
      </c>
      <c r="AX2" s="2">
        <f t="shared" ref="AX2:AX18" si="0">G2+I2+K2+M2+O2+Q2+S2+U2+W2+Y2+AA2+AC2+AE2+AG2+AI2+AK2+AM2+AO2+AQ2+AW2+AS2+AU2</f>
        <v>45</v>
      </c>
      <c r="AY2" s="99">
        <f t="shared" ref="AY2:AY18" si="1">(F2*G2+H2*I2+J2*K2+L2*M2+N2*O2+P2*Q2+R2*S2+T2*U2+V2*W2+X2*Y2+Z2*AA2+AB2*AC2+AD2*AE2+AF2*AG2+AH2*AI2+AJ2*AK2+AL2*AM2+AN2*AO2+AP2*AQ2+AV2*AW2+AR2*AS2+AT2*AU2)/AX2</f>
        <v>89.36622222222222</v>
      </c>
      <c r="AZ2" s="99">
        <v>3</v>
      </c>
      <c r="BA2" s="99">
        <f t="shared" ref="BA2:BA18" si="2">AY2+AZ2</f>
        <v>92.36622222222222</v>
      </c>
      <c r="BB2" s="82">
        <v>0</v>
      </c>
      <c r="BC2" s="2">
        <v>77</v>
      </c>
      <c r="BD2" s="93">
        <v>92.5</v>
      </c>
      <c r="BE2" s="96">
        <f t="shared" ref="BE2:BE18" si="3">BC2*0.5+BD2*0.5</f>
        <v>84.75</v>
      </c>
    </row>
    <row r="3" spans="1:57" ht="17.25" x14ac:dyDescent="0.2">
      <c r="A3" s="2">
        <v>2</v>
      </c>
      <c r="B3" s="2">
        <v>2019112134</v>
      </c>
      <c r="C3" s="82" t="s">
        <v>601</v>
      </c>
      <c r="D3" s="2" t="s">
        <v>13</v>
      </c>
      <c r="E3" s="2" t="s">
        <v>599</v>
      </c>
      <c r="F3" s="2">
        <v>83</v>
      </c>
      <c r="G3" s="2">
        <v>3</v>
      </c>
      <c r="H3" s="2">
        <v>86</v>
      </c>
      <c r="I3" s="2">
        <v>3</v>
      </c>
      <c r="J3" s="2">
        <v>87</v>
      </c>
      <c r="K3" s="2">
        <v>3</v>
      </c>
      <c r="L3" s="2">
        <v>85</v>
      </c>
      <c r="M3" s="2">
        <v>4</v>
      </c>
      <c r="N3" s="2">
        <v>90</v>
      </c>
      <c r="O3" s="2">
        <v>3</v>
      </c>
      <c r="P3" s="2">
        <v>90</v>
      </c>
      <c r="Q3" s="2">
        <v>0</v>
      </c>
      <c r="R3" s="2">
        <v>91</v>
      </c>
      <c r="S3" s="2">
        <v>4</v>
      </c>
      <c r="T3" s="2">
        <v>91.79</v>
      </c>
      <c r="U3" s="2">
        <v>2</v>
      </c>
      <c r="V3" s="2">
        <v>0</v>
      </c>
      <c r="W3" s="2">
        <v>0</v>
      </c>
      <c r="X3" s="2">
        <v>85</v>
      </c>
      <c r="Y3" s="2">
        <v>2</v>
      </c>
      <c r="Z3" s="93">
        <v>90</v>
      </c>
      <c r="AA3" s="2">
        <v>3</v>
      </c>
      <c r="AB3" s="93">
        <v>87</v>
      </c>
      <c r="AC3" s="2">
        <v>2</v>
      </c>
      <c r="AD3" s="93">
        <v>88</v>
      </c>
      <c r="AE3" s="2">
        <v>3</v>
      </c>
      <c r="AF3" s="93">
        <v>80.11</v>
      </c>
      <c r="AG3" s="2">
        <v>2</v>
      </c>
      <c r="AH3" s="93">
        <v>93</v>
      </c>
      <c r="AI3" s="2">
        <v>0</v>
      </c>
      <c r="AJ3" s="93">
        <v>93</v>
      </c>
      <c r="AK3" s="2">
        <v>2</v>
      </c>
      <c r="AL3" s="94"/>
      <c r="AM3" s="2">
        <v>0</v>
      </c>
      <c r="AN3" s="93">
        <v>90</v>
      </c>
      <c r="AO3" s="2">
        <v>2</v>
      </c>
      <c r="AP3" s="94"/>
      <c r="AQ3" s="2">
        <v>0</v>
      </c>
      <c r="AR3" s="98">
        <v>90</v>
      </c>
      <c r="AS3" s="2">
        <v>2</v>
      </c>
      <c r="AT3" s="81"/>
      <c r="AU3" s="2">
        <v>0</v>
      </c>
      <c r="AV3" s="2"/>
      <c r="AW3" s="2">
        <v>0</v>
      </c>
      <c r="AX3" s="2">
        <f t="shared" si="0"/>
        <v>40</v>
      </c>
      <c r="AY3" s="99">
        <f t="shared" si="1"/>
        <v>87.74499999999999</v>
      </c>
      <c r="AZ3" s="99">
        <v>3</v>
      </c>
      <c r="BA3" s="99">
        <f t="shared" si="2"/>
        <v>90.74499999999999</v>
      </c>
      <c r="BB3" s="82">
        <v>0</v>
      </c>
      <c r="BC3" s="2">
        <v>77</v>
      </c>
      <c r="BD3" s="93">
        <v>84</v>
      </c>
      <c r="BE3" s="96">
        <f t="shared" si="3"/>
        <v>80.5</v>
      </c>
    </row>
    <row r="4" spans="1:57" ht="17.25" x14ac:dyDescent="0.2">
      <c r="A4" s="2">
        <v>3</v>
      </c>
      <c r="B4" s="2">
        <v>2019112129</v>
      </c>
      <c r="C4" s="82" t="s">
        <v>598</v>
      </c>
      <c r="D4" s="2" t="s">
        <v>12</v>
      </c>
      <c r="E4" s="2" t="s">
        <v>599</v>
      </c>
      <c r="F4" s="2">
        <v>84</v>
      </c>
      <c r="G4" s="2">
        <v>3</v>
      </c>
      <c r="H4" s="2">
        <v>89</v>
      </c>
      <c r="I4" s="2">
        <v>3</v>
      </c>
      <c r="J4" s="2">
        <v>95</v>
      </c>
      <c r="K4" s="2">
        <v>3</v>
      </c>
      <c r="L4" s="2">
        <v>89</v>
      </c>
      <c r="M4" s="2">
        <v>4</v>
      </c>
      <c r="N4" s="2">
        <v>92</v>
      </c>
      <c r="O4" s="2">
        <v>3</v>
      </c>
      <c r="P4" s="2">
        <v>90</v>
      </c>
      <c r="Q4" s="2">
        <v>0</v>
      </c>
      <c r="R4" s="2">
        <v>86</v>
      </c>
      <c r="S4" s="2">
        <v>4</v>
      </c>
      <c r="T4" s="2">
        <v>0</v>
      </c>
      <c r="U4" s="2">
        <v>0</v>
      </c>
      <c r="V4" s="2">
        <v>91</v>
      </c>
      <c r="W4" s="2">
        <v>2</v>
      </c>
      <c r="X4" s="2">
        <v>86</v>
      </c>
      <c r="Y4" s="2">
        <v>2</v>
      </c>
      <c r="Z4" s="93">
        <v>90</v>
      </c>
      <c r="AA4" s="2">
        <v>3</v>
      </c>
      <c r="AB4" s="93">
        <v>86</v>
      </c>
      <c r="AC4" s="2">
        <v>2</v>
      </c>
      <c r="AD4" s="93">
        <v>93</v>
      </c>
      <c r="AE4" s="2">
        <v>3</v>
      </c>
      <c r="AF4" s="93">
        <v>88.11</v>
      </c>
      <c r="AG4" s="2">
        <v>2</v>
      </c>
      <c r="AH4" s="93">
        <v>93</v>
      </c>
      <c r="AI4" s="2">
        <v>0</v>
      </c>
      <c r="AJ4" s="93">
        <v>96</v>
      </c>
      <c r="AK4" s="2">
        <v>2</v>
      </c>
      <c r="AL4" s="94"/>
      <c r="AM4" s="2">
        <v>0</v>
      </c>
      <c r="AN4" s="93">
        <v>98</v>
      </c>
      <c r="AO4" s="2">
        <v>2</v>
      </c>
      <c r="AP4" s="94"/>
      <c r="AQ4" s="2">
        <v>0</v>
      </c>
      <c r="AR4" s="98">
        <v>91.65</v>
      </c>
      <c r="AS4" s="2">
        <v>3</v>
      </c>
      <c r="AT4" s="95"/>
      <c r="AU4" s="2">
        <v>0</v>
      </c>
      <c r="AV4" s="2"/>
      <c r="AW4" s="2">
        <v>0</v>
      </c>
      <c r="AX4" s="2">
        <f t="shared" si="0"/>
        <v>41</v>
      </c>
      <c r="AY4" s="99">
        <f t="shared" si="1"/>
        <v>90.101707317073178</v>
      </c>
      <c r="AZ4" s="99"/>
      <c r="BA4" s="99">
        <f t="shared" si="2"/>
        <v>90.101707317073178</v>
      </c>
      <c r="BB4" s="82">
        <v>0</v>
      </c>
      <c r="BC4" s="2">
        <v>87</v>
      </c>
      <c r="BD4" s="93">
        <v>91.6</v>
      </c>
      <c r="BE4" s="96">
        <f t="shared" si="3"/>
        <v>89.3</v>
      </c>
    </row>
    <row r="5" spans="1:57" ht="17.25" x14ac:dyDescent="0.2">
      <c r="A5" s="2">
        <v>4</v>
      </c>
      <c r="B5" s="2">
        <v>2019112108</v>
      </c>
      <c r="C5" s="82" t="s">
        <v>602</v>
      </c>
      <c r="D5" s="2" t="s">
        <v>13</v>
      </c>
      <c r="E5" s="2" t="s">
        <v>599</v>
      </c>
      <c r="F5" s="2">
        <v>83</v>
      </c>
      <c r="G5" s="2">
        <v>3</v>
      </c>
      <c r="H5" s="2">
        <v>88</v>
      </c>
      <c r="I5" s="2">
        <v>3</v>
      </c>
      <c r="J5" s="2">
        <v>89</v>
      </c>
      <c r="K5" s="2">
        <v>3</v>
      </c>
      <c r="L5" s="2">
        <v>84</v>
      </c>
      <c r="M5" s="2">
        <v>4</v>
      </c>
      <c r="N5" s="2">
        <v>86</v>
      </c>
      <c r="O5" s="2">
        <v>3</v>
      </c>
      <c r="P5" s="2">
        <v>90</v>
      </c>
      <c r="Q5" s="2">
        <v>0</v>
      </c>
      <c r="R5" s="2">
        <v>85</v>
      </c>
      <c r="S5" s="2">
        <v>4</v>
      </c>
      <c r="T5" s="2">
        <v>92.5</v>
      </c>
      <c r="U5" s="2">
        <v>2</v>
      </c>
      <c r="V5" s="2">
        <v>86</v>
      </c>
      <c r="W5" s="2">
        <v>2</v>
      </c>
      <c r="X5" s="2">
        <v>91</v>
      </c>
      <c r="Y5" s="2">
        <v>2</v>
      </c>
      <c r="Z5" s="93">
        <v>83</v>
      </c>
      <c r="AA5" s="2">
        <v>3</v>
      </c>
      <c r="AB5" s="93">
        <v>79</v>
      </c>
      <c r="AC5" s="2">
        <v>2</v>
      </c>
      <c r="AD5" s="93">
        <v>81</v>
      </c>
      <c r="AE5" s="2">
        <v>3</v>
      </c>
      <c r="AF5" s="93">
        <v>92.03</v>
      </c>
      <c r="AG5" s="2">
        <v>2</v>
      </c>
      <c r="AH5" s="93">
        <v>93</v>
      </c>
      <c r="AI5" s="2">
        <v>0</v>
      </c>
      <c r="AJ5" s="93">
        <v>96</v>
      </c>
      <c r="AK5" s="2">
        <v>2</v>
      </c>
      <c r="AL5" s="94"/>
      <c r="AM5" s="2">
        <v>0</v>
      </c>
      <c r="AN5" s="93">
        <v>83</v>
      </c>
      <c r="AO5" s="2">
        <v>2</v>
      </c>
      <c r="AP5" s="94"/>
      <c r="AQ5" s="2">
        <v>0</v>
      </c>
      <c r="AR5" s="2">
        <v>91</v>
      </c>
      <c r="AS5" s="2">
        <v>0</v>
      </c>
      <c r="AT5" s="95"/>
      <c r="AU5" s="2">
        <v>0</v>
      </c>
      <c r="AV5" s="81"/>
      <c r="AW5" s="2">
        <v>0</v>
      </c>
      <c r="AX5" s="2">
        <f t="shared" si="0"/>
        <v>40</v>
      </c>
      <c r="AY5" s="99">
        <f t="shared" si="1"/>
        <v>86.126499999999993</v>
      </c>
      <c r="AZ5" s="99">
        <v>1.1000000000000001</v>
      </c>
      <c r="BA5" s="99">
        <f t="shared" si="2"/>
        <v>87.226499999999987</v>
      </c>
      <c r="BB5" s="82">
        <v>0</v>
      </c>
      <c r="BC5" s="2">
        <v>83</v>
      </c>
      <c r="BD5" s="93">
        <v>92.5</v>
      </c>
      <c r="BE5" s="96">
        <f t="shared" si="3"/>
        <v>87.75</v>
      </c>
    </row>
    <row r="6" spans="1:57" ht="17.25" x14ac:dyDescent="0.2">
      <c r="A6" s="2">
        <v>5</v>
      </c>
      <c r="B6" s="2">
        <v>2019112073</v>
      </c>
      <c r="C6" s="82" t="s">
        <v>604</v>
      </c>
      <c r="D6" s="2" t="s">
        <v>13</v>
      </c>
      <c r="E6" s="2" t="s">
        <v>599</v>
      </c>
      <c r="F6" s="2">
        <v>78</v>
      </c>
      <c r="G6" s="2">
        <v>3</v>
      </c>
      <c r="H6" s="2">
        <v>90</v>
      </c>
      <c r="I6" s="2">
        <v>3</v>
      </c>
      <c r="J6" s="2">
        <v>83</v>
      </c>
      <c r="K6" s="2">
        <v>3</v>
      </c>
      <c r="L6" s="2">
        <v>76</v>
      </c>
      <c r="M6" s="2">
        <v>4</v>
      </c>
      <c r="N6" s="2">
        <v>83</v>
      </c>
      <c r="O6" s="2">
        <v>3</v>
      </c>
      <c r="P6" s="2">
        <v>90</v>
      </c>
      <c r="Q6" s="2">
        <v>0</v>
      </c>
      <c r="R6" s="2">
        <v>83</v>
      </c>
      <c r="S6" s="2">
        <v>4</v>
      </c>
      <c r="T6" s="2">
        <v>88.36</v>
      </c>
      <c r="U6" s="2">
        <v>2</v>
      </c>
      <c r="V6" s="2">
        <v>77</v>
      </c>
      <c r="W6" s="2">
        <v>2</v>
      </c>
      <c r="X6" s="2">
        <v>78</v>
      </c>
      <c r="Y6" s="2">
        <v>2</v>
      </c>
      <c r="Z6" s="93">
        <v>91</v>
      </c>
      <c r="AA6" s="2">
        <v>3</v>
      </c>
      <c r="AB6" s="93">
        <v>88</v>
      </c>
      <c r="AC6" s="2">
        <v>2</v>
      </c>
      <c r="AD6" s="93">
        <v>73</v>
      </c>
      <c r="AE6" s="2">
        <v>3</v>
      </c>
      <c r="AF6" s="93">
        <v>86.51</v>
      </c>
      <c r="AG6" s="2">
        <v>2</v>
      </c>
      <c r="AH6" s="93">
        <v>93</v>
      </c>
      <c r="AI6" s="2">
        <v>0</v>
      </c>
      <c r="AJ6" s="93">
        <v>93</v>
      </c>
      <c r="AK6" s="2">
        <v>2</v>
      </c>
      <c r="AL6" s="94"/>
      <c r="AM6" s="2">
        <v>0</v>
      </c>
      <c r="AN6" s="93">
        <v>89</v>
      </c>
      <c r="AO6" s="2">
        <v>2</v>
      </c>
      <c r="AP6" s="94"/>
      <c r="AQ6" s="2">
        <v>0</v>
      </c>
      <c r="AR6" s="95"/>
      <c r="AS6" s="2">
        <v>0</v>
      </c>
      <c r="AT6" s="95"/>
      <c r="AU6" s="2">
        <v>0</v>
      </c>
      <c r="AV6" s="2"/>
      <c r="AW6" s="2">
        <v>0</v>
      </c>
      <c r="AX6" s="2">
        <f t="shared" si="0"/>
        <v>40</v>
      </c>
      <c r="AY6" s="99">
        <f t="shared" si="1"/>
        <v>83.243500000000012</v>
      </c>
      <c r="AZ6" s="99">
        <v>0.6</v>
      </c>
      <c r="BA6" s="99">
        <f t="shared" si="2"/>
        <v>83.843500000000006</v>
      </c>
      <c r="BB6" s="82">
        <v>0</v>
      </c>
      <c r="BC6" s="2">
        <v>81</v>
      </c>
      <c r="BD6" s="93">
        <v>93.4</v>
      </c>
      <c r="BE6" s="96">
        <f t="shared" si="3"/>
        <v>87.2</v>
      </c>
    </row>
    <row r="7" spans="1:57" ht="17.25" x14ac:dyDescent="0.2">
      <c r="A7" s="2">
        <v>6</v>
      </c>
      <c r="B7" s="2">
        <v>2019112105</v>
      </c>
      <c r="C7" s="82" t="s">
        <v>603</v>
      </c>
      <c r="D7" s="2" t="s">
        <v>13</v>
      </c>
      <c r="E7" s="2" t="s">
        <v>599</v>
      </c>
      <c r="F7" s="2">
        <v>82</v>
      </c>
      <c r="G7" s="2">
        <v>3</v>
      </c>
      <c r="H7" s="2">
        <v>85</v>
      </c>
      <c r="I7" s="2">
        <v>3</v>
      </c>
      <c r="J7" s="2">
        <v>79</v>
      </c>
      <c r="K7" s="2">
        <v>3</v>
      </c>
      <c r="L7" s="2">
        <v>83</v>
      </c>
      <c r="M7" s="2">
        <v>4</v>
      </c>
      <c r="N7" s="2">
        <v>89</v>
      </c>
      <c r="O7" s="2">
        <v>3</v>
      </c>
      <c r="P7" s="2">
        <v>90</v>
      </c>
      <c r="Q7" s="2">
        <v>0</v>
      </c>
      <c r="R7" s="2">
        <v>91</v>
      </c>
      <c r="S7" s="2">
        <v>4</v>
      </c>
      <c r="T7" s="2">
        <v>0</v>
      </c>
      <c r="U7" s="2">
        <v>0</v>
      </c>
      <c r="V7" s="2">
        <v>86</v>
      </c>
      <c r="W7" s="2">
        <v>2</v>
      </c>
      <c r="X7" s="2">
        <v>78</v>
      </c>
      <c r="Y7" s="2">
        <v>2</v>
      </c>
      <c r="Z7" s="93">
        <v>73</v>
      </c>
      <c r="AA7" s="2">
        <v>3</v>
      </c>
      <c r="AB7" s="94"/>
      <c r="AC7" s="2">
        <v>0</v>
      </c>
      <c r="AD7" s="93">
        <v>79</v>
      </c>
      <c r="AE7" s="2">
        <v>3</v>
      </c>
      <c r="AF7" s="93">
        <v>79.739999999999995</v>
      </c>
      <c r="AG7" s="2">
        <v>2</v>
      </c>
      <c r="AH7" s="93">
        <v>93</v>
      </c>
      <c r="AI7" s="2">
        <v>0</v>
      </c>
      <c r="AJ7" s="93">
        <v>85</v>
      </c>
      <c r="AK7" s="2">
        <v>2</v>
      </c>
      <c r="AL7" s="94"/>
      <c r="AM7" s="2">
        <v>0</v>
      </c>
      <c r="AN7" s="93">
        <v>86</v>
      </c>
      <c r="AO7" s="2">
        <v>2</v>
      </c>
      <c r="AP7" s="93">
        <v>92</v>
      </c>
      <c r="AQ7" s="2">
        <v>2</v>
      </c>
      <c r="AR7" s="2">
        <v>85</v>
      </c>
      <c r="AS7" s="2">
        <v>1</v>
      </c>
      <c r="AT7" s="95"/>
      <c r="AU7" s="2">
        <v>0</v>
      </c>
      <c r="AV7" s="81"/>
      <c r="AW7" s="2">
        <v>0</v>
      </c>
      <c r="AX7" s="2">
        <f t="shared" si="0"/>
        <v>39</v>
      </c>
      <c r="AY7" s="99">
        <f t="shared" si="1"/>
        <v>83.473846153846154</v>
      </c>
      <c r="AZ7" s="99"/>
      <c r="BA7" s="99">
        <f t="shared" si="2"/>
        <v>83.473846153846154</v>
      </c>
      <c r="BB7" s="82">
        <v>0</v>
      </c>
      <c r="BC7" s="2">
        <v>74</v>
      </c>
      <c r="BD7" s="93">
        <v>88</v>
      </c>
      <c r="BE7" s="96">
        <f t="shared" si="3"/>
        <v>81</v>
      </c>
    </row>
    <row r="8" spans="1:57" ht="17.25" x14ac:dyDescent="0.2">
      <c r="A8" s="2">
        <v>7</v>
      </c>
      <c r="B8" s="2">
        <v>2019112109</v>
      </c>
      <c r="C8" s="82" t="s">
        <v>605</v>
      </c>
      <c r="D8" s="2" t="s">
        <v>12</v>
      </c>
      <c r="E8" s="2" t="s">
        <v>599</v>
      </c>
      <c r="F8" s="2">
        <v>85</v>
      </c>
      <c r="G8" s="2">
        <v>3</v>
      </c>
      <c r="H8" s="2">
        <v>95</v>
      </c>
      <c r="I8" s="2">
        <v>3</v>
      </c>
      <c r="J8" s="2">
        <v>72</v>
      </c>
      <c r="K8" s="2">
        <v>3</v>
      </c>
      <c r="L8" s="2">
        <v>73</v>
      </c>
      <c r="M8" s="2">
        <v>4</v>
      </c>
      <c r="N8" s="2">
        <v>92</v>
      </c>
      <c r="O8" s="2">
        <v>3</v>
      </c>
      <c r="P8" s="2">
        <v>90</v>
      </c>
      <c r="Q8" s="2">
        <v>0</v>
      </c>
      <c r="R8" s="2">
        <v>78</v>
      </c>
      <c r="S8" s="2">
        <v>4</v>
      </c>
      <c r="T8" s="2">
        <v>0</v>
      </c>
      <c r="U8" s="2">
        <v>0</v>
      </c>
      <c r="V8" s="2">
        <v>83</v>
      </c>
      <c r="W8" s="2">
        <v>2</v>
      </c>
      <c r="X8" s="2">
        <v>83</v>
      </c>
      <c r="Y8" s="2">
        <v>2</v>
      </c>
      <c r="Z8" s="93">
        <v>77</v>
      </c>
      <c r="AA8" s="2">
        <v>3</v>
      </c>
      <c r="AB8" s="93">
        <v>88</v>
      </c>
      <c r="AC8" s="2">
        <v>2</v>
      </c>
      <c r="AD8" s="93">
        <v>79</v>
      </c>
      <c r="AE8" s="2">
        <v>3</v>
      </c>
      <c r="AF8" s="93">
        <v>82.51</v>
      </c>
      <c r="AG8" s="2">
        <v>2</v>
      </c>
      <c r="AH8" s="93">
        <v>93</v>
      </c>
      <c r="AI8" s="2">
        <v>0</v>
      </c>
      <c r="AJ8" s="93">
        <v>91</v>
      </c>
      <c r="AK8" s="2">
        <v>2</v>
      </c>
      <c r="AL8" s="94"/>
      <c r="AM8" s="2">
        <v>0</v>
      </c>
      <c r="AN8" s="93">
        <v>86</v>
      </c>
      <c r="AO8" s="2">
        <v>2</v>
      </c>
      <c r="AP8" s="94"/>
      <c r="AQ8" s="2">
        <v>0</v>
      </c>
      <c r="AR8" s="98">
        <v>90.3</v>
      </c>
      <c r="AS8" s="2">
        <v>3</v>
      </c>
      <c r="AT8" s="95"/>
      <c r="AU8" s="2">
        <v>0</v>
      </c>
      <c r="AV8" s="2"/>
      <c r="AW8" s="2">
        <v>0</v>
      </c>
      <c r="AX8" s="2">
        <f t="shared" si="0"/>
        <v>41</v>
      </c>
      <c r="AY8" s="99">
        <f t="shared" si="1"/>
        <v>82.973658536585361</v>
      </c>
      <c r="AZ8" s="99"/>
      <c r="BA8" s="99">
        <f t="shared" si="2"/>
        <v>82.973658536585361</v>
      </c>
      <c r="BB8" s="82">
        <v>0</v>
      </c>
      <c r="BC8" s="2">
        <v>89</v>
      </c>
      <c r="BD8" s="93">
        <v>92.5</v>
      </c>
      <c r="BE8" s="96">
        <f t="shared" si="3"/>
        <v>90.75</v>
      </c>
    </row>
    <row r="9" spans="1:57" ht="17.25" x14ac:dyDescent="0.2">
      <c r="A9" s="2">
        <v>8</v>
      </c>
      <c r="B9" s="2">
        <v>2019112115</v>
      </c>
      <c r="C9" s="82" t="s">
        <v>606</v>
      </c>
      <c r="D9" s="2" t="s">
        <v>12</v>
      </c>
      <c r="E9" s="2" t="s">
        <v>599</v>
      </c>
      <c r="F9" s="2">
        <v>76</v>
      </c>
      <c r="G9" s="2">
        <v>3</v>
      </c>
      <c r="H9" s="2">
        <v>77</v>
      </c>
      <c r="I9" s="2">
        <v>3</v>
      </c>
      <c r="J9" s="2">
        <v>80</v>
      </c>
      <c r="K9" s="2">
        <v>3</v>
      </c>
      <c r="L9" s="2">
        <v>79</v>
      </c>
      <c r="M9" s="2">
        <v>4</v>
      </c>
      <c r="N9" s="2">
        <v>90</v>
      </c>
      <c r="O9" s="2">
        <v>3</v>
      </c>
      <c r="P9" s="2">
        <v>90</v>
      </c>
      <c r="Q9" s="2">
        <v>0</v>
      </c>
      <c r="R9" s="2">
        <v>81</v>
      </c>
      <c r="S9" s="2">
        <v>4</v>
      </c>
      <c r="T9" s="2">
        <v>0</v>
      </c>
      <c r="U9" s="2">
        <v>0</v>
      </c>
      <c r="V9" s="2">
        <v>78</v>
      </c>
      <c r="W9" s="2">
        <v>2</v>
      </c>
      <c r="X9" s="2">
        <v>78</v>
      </c>
      <c r="Y9" s="2">
        <v>2</v>
      </c>
      <c r="Z9" s="93">
        <v>75</v>
      </c>
      <c r="AA9" s="2">
        <v>3</v>
      </c>
      <c r="AB9" s="93">
        <v>79</v>
      </c>
      <c r="AC9" s="2">
        <v>2</v>
      </c>
      <c r="AD9" s="93">
        <v>89</v>
      </c>
      <c r="AE9" s="2">
        <v>3</v>
      </c>
      <c r="AF9" s="93">
        <v>84.19</v>
      </c>
      <c r="AG9" s="2">
        <v>2</v>
      </c>
      <c r="AH9" s="93">
        <v>93</v>
      </c>
      <c r="AI9" s="2">
        <v>0</v>
      </c>
      <c r="AJ9" s="93">
        <v>91</v>
      </c>
      <c r="AK9" s="2">
        <v>2</v>
      </c>
      <c r="AL9" s="94"/>
      <c r="AM9" s="2">
        <v>0</v>
      </c>
      <c r="AN9" s="93">
        <v>85</v>
      </c>
      <c r="AO9" s="2">
        <v>2</v>
      </c>
      <c r="AP9" s="94"/>
      <c r="AQ9" s="2">
        <v>0</v>
      </c>
      <c r="AR9" s="98">
        <v>87.85</v>
      </c>
      <c r="AS9" s="2">
        <v>3</v>
      </c>
      <c r="AT9" s="95"/>
      <c r="AU9" s="2">
        <v>0</v>
      </c>
      <c r="AV9" s="2"/>
      <c r="AW9" s="2">
        <v>0</v>
      </c>
      <c r="AX9" s="2">
        <f t="shared" si="0"/>
        <v>41</v>
      </c>
      <c r="AY9" s="99">
        <f t="shared" si="1"/>
        <v>81.827560975609757</v>
      </c>
      <c r="AZ9" s="99"/>
      <c r="BA9" s="99">
        <f t="shared" si="2"/>
        <v>81.827560975609757</v>
      </c>
      <c r="BB9" s="82">
        <v>0</v>
      </c>
      <c r="BC9" s="2">
        <v>88</v>
      </c>
      <c r="BD9" s="93">
        <v>94.6</v>
      </c>
      <c r="BE9" s="96">
        <f t="shared" si="3"/>
        <v>91.3</v>
      </c>
    </row>
    <row r="10" spans="1:57" ht="17.25" x14ac:dyDescent="0.2">
      <c r="A10" s="2">
        <v>9</v>
      </c>
      <c r="B10" s="2">
        <v>2019112034</v>
      </c>
      <c r="C10" s="82" t="s">
        <v>607</v>
      </c>
      <c r="D10" s="2" t="s">
        <v>13</v>
      </c>
      <c r="E10" s="2" t="s">
        <v>599</v>
      </c>
      <c r="F10" s="2">
        <v>75</v>
      </c>
      <c r="G10" s="2">
        <v>3</v>
      </c>
      <c r="H10" s="2">
        <v>83</v>
      </c>
      <c r="I10" s="2">
        <v>3</v>
      </c>
      <c r="J10" s="2">
        <v>77</v>
      </c>
      <c r="K10" s="2">
        <v>3</v>
      </c>
      <c r="L10" s="2">
        <v>89</v>
      </c>
      <c r="M10" s="2">
        <v>4</v>
      </c>
      <c r="N10" s="2">
        <v>74</v>
      </c>
      <c r="O10" s="2">
        <v>3</v>
      </c>
      <c r="P10" s="2">
        <v>90</v>
      </c>
      <c r="Q10" s="2">
        <v>0</v>
      </c>
      <c r="R10" s="2">
        <v>82</v>
      </c>
      <c r="S10" s="2">
        <v>4</v>
      </c>
      <c r="T10" s="2">
        <v>79.16</v>
      </c>
      <c r="U10" s="2">
        <v>2</v>
      </c>
      <c r="V10" s="2">
        <v>76</v>
      </c>
      <c r="W10" s="2">
        <v>2</v>
      </c>
      <c r="X10" s="2">
        <v>79</v>
      </c>
      <c r="Y10" s="2">
        <v>2</v>
      </c>
      <c r="Z10" s="93">
        <v>83</v>
      </c>
      <c r="AA10" s="2">
        <v>3</v>
      </c>
      <c r="AB10" s="93">
        <v>85</v>
      </c>
      <c r="AC10" s="2">
        <v>2</v>
      </c>
      <c r="AD10" s="93">
        <v>80</v>
      </c>
      <c r="AE10" s="2">
        <v>3</v>
      </c>
      <c r="AF10" s="93">
        <v>89.53</v>
      </c>
      <c r="AG10" s="2">
        <v>2</v>
      </c>
      <c r="AH10" s="93">
        <v>93</v>
      </c>
      <c r="AI10" s="2">
        <v>0</v>
      </c>
      <c r="AJ10" s="93">
        <v>90</v>
      </c>
      <c r="AK10" s="2">
        <v>2</v>
      </c>
      <c r="AL10" s="93">
        <v>83</v>
      </c>
      <c r="AM10" s="2">
        <v>2</v>
      </c>
      <c r="AN10" s="94"/>
      <c r="AO10" s="2">
        <v>0</v>
      </c>
      <c r="AP10" s="94"/>
      <c r="AQ10" s="2">
        <v>0</v>
      </c>
      <c r="AR10" s="95"/>
      <c r="AS10" s="2">
        <v>0</v>
      </c>
      <c r="AT10" s="95"/>
      <c r="AU10" s="2">
        <v>0</v>
      </c>
      <c r="AV10" s="2"/>
      <c r="AW10" s="2">
        <v>0</v>
      </c>
      <c r="AX10" s="2">
        <f t="shared" si="0"/>
        <v>40</v>
      </c>
      <c r="AY10" s="99">
        <f t="shared" si="1"/>
        <v>81.584499999999991</v>
      </c>
      <c r="AZ10" s="99"/>
      <c r="BA10" s="99">
        <f t="shared" si="2"/>
        <v>81.584499999999991</v>
      </c>
      <c r="BB10" s="82">
        <v>0</v>
      </c>
      <c r="BC10" s="2">
        <v>81</v>
      </c>
      <c r="BD10" s="93">
        <v>85.5</v>
      </c>
      <c r="BE10" s="96">
        <f t="shared" si="3"/>
        <v>83.25</v>
      </c>
    </row>
    <row r="11" spans="1:57" ht="17.25" x14ac:dyDescent="0.2">
      <c r="A11" s="2">
        <v>10</v>
      </c>
      <c r="B11" s="2">
        <v>2019112072</v>
      </c>
      <c r="C11" s="82" t="s">
        <v>608</v>
      </c>
      <c r="D11" s="2" t="s">
        <v>13</v>
      </c>
      <c r="E11" s="2" t="s">
        <v>599</v>
      </c>
      <c r="F11" s="2">
        <v>85</v>
      </c>
      <c r="G11" s="2">
        <v>3</v>
      </c>
      <c r="H11" s="2">
        <v>90</v>
      </c>
      <c r="I11" s="2">
        <v>3</v>
      </c>
      <c r="J11" s="2">
        <v>71</v>
      </c>
      <c r="K11" s="2">
        <v>3</v>
      </c>
      <c r="L11" s="2">
        <v>73</v>
      </c>
      <c r="M11" s="2">
        <v>4</v>
      </c>
      <c r="N11" s="2">
        <v>85</v>
      </c>
      <c r="O11" s="2">
        <v>3</v>
      </c>
      <c r="P11" s="2">
        <v>90</v>
      </c>
      <c r="Q11" s="2">
        <v>0</v>
      </c>
      <c r="R11" s="2">
        <v>85</v>
      </c>
      <c r="S11" s="2">
        <v>4</v>
      </c>
      <c r="T11" s="2">
        <v>79.69</v>
      </c>
      <c r="U11" s="2">
        <v>2</v>
      </c>
      <c r="V11" s="2">
        <v>69</v>
      </c>
      <c r="W11" s="2">
        <v>2</v>
      </c>
      <c r="X11" s="2">
        <v>76</v>
      </c>
      <c r="Y11" s="2">
        <v>2</v>
      </c>
      <c r="Z11" s="93">
        <v>91</v>
      </c>
      <c r="AA11" s="2">
        <v>3</v>
      </c>
      <c r="AB11" s="93">
        <v>93</v>
      </c>
      <c r="AC11" s="2">
        <v>2</v>
      </c>
      <c r="AD11" s="93">
        <v>71</v>
      </c>
      <c r="AE11" s="2">
        <v>3</v>
      </c>
      <c r="AF11" s="93">
        <v>80.400000000000006</v>
      </c>
      <c r="AG11" s="2">
        <v>2</v>
      </c>
      <c r="AH11" s="93">
        <v>93</v>
      </c>
      <c r="AI11" s="2">
        <v>0</v>
      </c>
      <c r="AJ11" s="93">
        <v>92</v>
      </c>
      <c r="AK11" s="2">
        <v>2</v>
      </c>
      <c r="AL11" s="94"/>
      <c r="AM11" s="2">
        <v>0</v>
      </c>
      <c r="AN11" s="93">
        <v>82</v>
      </c>
      <c r="AO11" s="2">
        <v>2</v>
      </c>
      <c r="AP11" s="94"/>
      <c r="AQ11" s="2">
        <v>0</v>
      </c>
      <c r="AR11" s="95"/>
      <c r="AS11" s="2">
        <v>0</v>
      </c>
      <c r="AT11" s="95"/>
      <c r="AU11" s="2">
        <v>0</v>
      </c>
      <c r="AV11" s="2"/>
      <c r="AW11" s="2">
        <v>0</v>
      </c>
      <c r="AX11" s="2">
        <f t="shared" si="0"/>
        <v>40</v>
      </c>
      <c r="AY11" s="99">
        <f t="shared" si="1"/>
        <v>81.379500000000007</v>
      </c>
      <c r="AZ11" s="99"/>
      <c r="BA11" s="99">
        <f t="shared" si="2"/>
        <v>81.379500000000007</v>
      </c>
      <c r="BB11" s="82">
        <v>0</v>
      </c>
      <c r="BC11" s="2">
        <v>76</v>
      </c>
      <c r="BD11" s="93">
        <v>86.4</v>
      </c>
      <c r="BE11" s="96">
        <f t="shared" si="3"/>
        <v>81.2</v>
      </c>
    </row>
    <row r="12" spans="1:57" ht="17.25" x14ac:dyDescent="0.2">
      <c r="A12" s="2">
        <v>11</v>
      </c>
      <c r="B12" s="2">
        <v>2019112067</v>
      </c>
      <c r="C12" s="82" t="s">
        <v>609</v>
      </c>
      <c r="D12" s="2" t="s">
        <v>13</v>
      </c>
      <c r="E12" s="2" t="s">
        <v>599</v>
      </c>
      <c r="F12" s="2">
        <v>86</v>
      </c>
      <c r="G12" s="2">
        <v>3</v>
      </c>
      <c r="H12" s="2">
        <v>88</v>
      </c>
      <c r="I12" s="2">
        <v>3</v>
      </c>
      <c r="J12" s="2">
        <v>75</v>
      </c>
      <c r="K12" s="2">
        <v>3</v>
      </c>
      <c r="L12" s="2">
        <v>74</v>
      </c>
      <c r="M12" s="2">
        <v>4</v>
      </c>
      <c r="N12" s="2">
        <v>83</v>
      </c>
      <c r="O12" s="2">
        <v>3</v>
      </c>
      <c r="P12" s="2">
        <v>90</v>
      </c>
      <c r="Q12" s="2">
        <v>0</v>
      </c>
      <c r="R12" s="2">
        <v>81</v>
      </c>
      <c r="S12" s="2">
        <v>4</v>
      </c>
      <c r="T12" s="2">
        <v>82.49</v>
      </c>
      <c r="U12" s="2">
        <v>2</v>
      </c>
      <c r="V12" s="2">
        <v>78</v>
      </c>
      <c r="W12" s="2">
        <v>2</v>
      </c>
      <c r="X12" s="2">
        <v>84</v>
      </c>
      <c r="Y12" s="2">
        <v>2</v>
      </c>
      <c r="Z12" s="93">
        <v>73</v>
      </c>
      <c r="AA12" s="2">
        <v>3</v>
      </c>
      <c r="AB12" s="93">
        <v>80</v>
      </c>
      <c r="AC12" s="2">
        <v>2</v>
      </c>
      <c r="AD12" s="93">
        <v>73</v>
      </c>
      <c r="AE12" s="2">
        <v>3</v>
      </c>
      <c r="AF12" s="93">
        <v>83.89</v>
      </c>
      <c r="AG12" s="2">
        <v>2</v>
      </c>
      <c r="AH12" s="93">
        <v>93</v>
      </c>
      <c r="AI12" s="2">
        <v>0</v>
      </c>
      <c r="AJ12" s="93">
        <v>88</v>
      </c>
      <c r="AK12" s="2">
        <v>2</v>
      </c>
      <c r="AL12" s="93">
        <v>82</v>
      </c>
      <c r="AM12" s="2">
        <v>2</v>
      </c>
      <c r="AN12" s="94"/>
      <c r="AO12" s="2">
        <v>0</v>
      </c>
      <c r="AP12" s="94"/>
      <c r="AQ12" s="2">
        <v>0</v>
      </c>
      <c r="AR12" s="95"/>
      <c r="AS12" s="2">
        <v>0</v>
      </c>
      <c r="AT12" s="95"/>
      <c r="AU12" s="2">
        <v>0</v>
      </c>
      <c r="AV12" s="2"/>
      <c r="AW12" s="2">
        <v>0</v>
      </c>
      <c r="AX12" s="2">
        <f t="shared" si="0"/>
        <v>40</v>
      </c>
      <c r="AY12" s="99">
        <f t="shared" si="1"/>
        <v>80.269000000000005</v>
      </c>
      <c r="AZ12" s="99"/>
      <c r="BA12" s="99">
        <f t="shared" si="2"/>
        <v>80.269000000000005</v>
      </c>
      <c r="BB12" s="82">
        <v>0</v>
      </c>
      <c r="BC12" s="2">
        <v>79</v>
      </c>
      <c r="BD12" s="93">
        <v>84.5</v>
      </c>
      <c r="BE12" s="96">
        <f t="shared" si="3"/>
        <v>81.75</v>
      </c>
    </row>
    <row r="13" spans="1:57" ht="17.25" x14ac:dyDescent="0.2">
      <c r="A13" s="2">
        <v>12</v>
      </c>
      <c r="B13" s="2">
        <v>2019112097</v>
      </c>
      <c r="C13" s="82" t="s">
        <v>610</v>
      </c>
      <c r="D13" s="2" t="s">
        <v>12</v>
      </c>
      <c r="E13" s="2" t="s">
        <v>599</v>
      </c>
      <c r="F13" s="2">
        <v>75</v>
      </c>
      <c r="G13" s="2">
        <v>3</v>
      </c>
      <c r="H13" s="2">
        <v>82</v>
      </c>
      <c r="I13" s="2">
        <v>3</v>
      </c>
      <c r="J13" s="2">
        <v>77</v>
      </c>
      <c r="K13" s="2">
        <v>3</v>
      </c>
      <c r="L13" s="2">
        <v>76</v>
      </c>
      <c r="M13" s="2">
        <v>4</v>
      </c>
      <c r="N13" s="2">
        <v>86</v>
      </c>
      <c r="O13" s="2">
        <v>3</v>
      </c>
      <c r="P13" s="2">
        <v>90</v>
      </c>
      <c r="Q13" s="2">
        <v>0</v>
      </c>
      <c r="R13" s="2">
        <v>88</v>
      </c>
      <c r="S13" s="2">
        <v>4</v>
      </c>
      <c r="T13" s="2">
        <v>83.54</v>
      </c>
      <c r="U13" s="2">
        <v>2</v>
      </c>
      <c r="V13" s="2">
        <v>71</v>
      </c>
      <c r="W13" s="2">
        <v>2</v>
      </c>
      <c r="X13" s="2">
        <v>0</v>
      </c>
      <c r="Y13" s="2">
        <v>0</v>
      </c>
      <c r="Z13" s="93">
        <v>73</v>
      </c>
      <c r="AA13" s="2">
        <v>3</v>
      </c>
      <c r="AB13" s="93">
        <v>85</v>
      </c>
      <c r="AC13" s="2">
        <v>2</v>
      </c>
      <c r="AD13" s="93">
        <v>74</v>
      </c>
      <c r="AE13" s="2">
        <v>3</v>
      </c>
      <c r="AF13" s="93">
        <v>73.91</v>
      </c>
      <c r="AG13" s="2">
        <v>2</v>
      </c>
      <c r="AH13" s="93">
        <v>93</v>
      </c>
      <c r="AI13" s="2">
        <v>0</v>
      </c>
      <c r="AJ13" s="93">
        <v>87</v>
      </c>
      <c r="AK13" s="2">
        <v>2</v>
      </c>
      <c r="AL13" s="94"/>
      <c r="AM13" s="2">
        <v>0</v>
      </c>
      <c r="AN13" s="93">
        <v>78</v>
      </c>
      <c r="AO13" s="2">
        <v>2</v>
      </c>
      <c r="AP13" s="94"/>
      <c r="AQ13" s="2">
        <v>0</v>
      </c>
      <c r="AR13" s="2">
        <v>78</v>
      </c>
      <c r="AS13" s="2">
        <v>2</v>
      </c>
      <c r="AT13" s="95"/>
      <c r="AU13" s="2">
        <v>0</v>
      </c>
      <c r="AV13" s="81"/>
      <c r="AW13" s="2">
        <v>0</v>
      </c>
      <c r="AX13" s="2">
        <f t="shared" si="0"/>
        <v>40</v>
      </c>
      <c r="AY13" s="99">
        <f t="shared" si="1"/>
        <v>79.247500000000002</v>
      </c>
      <c r="AZ13" s="99"/>
      <c r="BA13" s="99">
        <f t="shared" si="2"/>
        <v>79.247500000000002</v>
      </c>
      <c r="BB13" s="82">
        <v>0</v>
      </c>
      <c r="BC13" s="2">
        <v>86</v>
      </c>
      <c r="BD13" s="93">
        <v>95</v>
      </c>
      <c r="BE13" s="96">
        <f t="shared" si="3"/>
        <v>90.5</v>
      </c>
    </row>
    <row r="14" spans="1:57" ht="17.25" x14ac:dyDescent="0.2">
      <c r="A14" s="2">
        <v>13</v>
      </c>
      <c r="B14" s="2">
        <v>2019112087</v>
      </c>
      <c r="C14" s="82" t="s">
        <v>611</v>
      </c>
      <c r="D14" s="2" t="s">
        <v>13</v>
      </c>
      <c r="E14" s="2" t="s">
        <v>599</v>
      </c>
      <c r="F14" s="2">
        <v>72</v>
      </c>
      <c r="G14" s="2">
        <v>3</v>
      </c>
      <c r="H14" s="2">
        <v>87</v>
      </c>
      <c r="I14" s="2">
        <v>3</v>
      </c>
      <c r="J14" s="2">
        <v>83</v>
      </c>
      <c r="K14" s="2">
        <v>3</v>
      </c>
      <c r="L14" s="2">
        <v>81</v>
      </c>
      <c r="M14" s="2">
        <v>4</v>
      </c>
      <c r="N14" s="2">
        <v>74</v>
      </c>
      <c r="O14" s="2">
        <v>3</v>
      </c>
      <c r="P14" s="2">
        <v>90</v>
      </c>
      <c r="Q14" s="2">
        <v>0</v>
      </c>
      <c r="R14" s="2">
        <v>83</v>
      </c>
      <c r="S14" s="2">
        <v>4</v>
      </c>
      <c r="T14" s="2">
        <v>89.58</v>
      </c>
      <c r="U14" s="2">
        <v>2</v>
      </c>
      <c r="V14" s="2">
        <v>72</v>
      </c>
      <c r="W14" s="2">
        <v>2</v>
      </c>
      <c r="X14" s="2">
        <v>80</v>
      </c>
      <c r="Y14" s="2">
        <v>2</v>
      </c>
      <c r="Z14" s="93">
        <v>70</v>
      </c>
      <c r="AA14" s="2">
        <v>3</v>
      </c>
      <c r="AB14" s="93">
        <v>72</v>
      </c>
      <c r="AC14" s="2">
        <v>2</v>
      </c>
      <c r="AD14" s="93">
        <v>70</v>
      </c>
      <c r="AE14" s="2">
        <v>3</v>
      </c>
      <c r="AF14" s="93">
        <v>74.010000000000005</v>
      </c>
      <c r="AG14" s="2">
        <v>2</v>
      </c>
      <c r="AH14" s="93">
        <v>93</v>
      </c>
      <c r="AI14" s="2">
        <v>0</v>
      </c>
      <c r="AJ14" s="93">
        <v>91</v>
      </c>
      <c r="AK14" s="2">
        <v>2</v>
      </c>
      <c r="AL14" s="94"/>
      <c r="AM14" s="2">
        <v>0</v>
      </c>
      <c r="AN14" s="93">
        <v>87</v>
      </c>
      <c r="AO14" s="2">
        <v>2</v>
      </c>
      <c r="AP14" s="94"/>
      <c r="AQ14" s="2">
        <v>0</v>
      </c>
      <c r="AR14" s="95"/>
      <c r="AS14" s="2">
        <v>0</v>
      </c>
      <c r="AT14" s="95"/>
      <c r="AU14" s="2">
        <v>0</v>
      </c>
      <c r="AV14" s="2"/>
      <c r="AW14" s="2">
        <v>0</v>
      </c>
      <c r="AX14" s="2">
        <f t="shared" si="0"/>
        <v>40</v>
      </c>
      <c r="AY14" s="99">
        <f t="shared" si="1"/>
        <v>78.879499999999993</v>
      </c>
      <c r="AZ14" s="99"/>
      <c r="BA14" s="99">
        <f t="shared" si="2"/>
        <v>78.879499999999993</v>
      </c>
      <c r="BB14" s="82">
        <v>0</v>
      </c>
      <c r="BC14" s="2">
        <v>75</v>
      </c>
      <c r="BD14" s="93">
        <v>93.5</v>
      </c>
      <c r="BE14" s="96">
        <f t="shared" si="3"/>
        <v>84.25</v>
      </c>
    </row>
    <row r="15" spans="1:57" ht="17.25" x14ac:dyDescent="0.2">
      <c r="A15" s="2">
        <v>14</v>
      </c>
      <c r="B15" s="2">
        <v>2019112096</v>
      </c>
      <c r="C15" s="82" t="s">
        <v>612</v>
      </c>
      <c r="D15" s="2" t="s">
        <v>13</v>
      </c>
      <c r="E15" s="2" t="s">
        <v>599</v>
      </c>
      <c r="F15" s="2">
        <v>83</v>
      </c>
      <c r="G15" s="2">
        <v>3</v>
      </c>
      <c r="H15" s="2">
        <v>79</v>
      </c>
      <c r="I15" s="2">
        <v>3</v>
      </c>
      <c r="J15" s="2">
        <v>83</v>
      </c>
      <c r="K15" s="2">
        <v>3</v>
      </c>
      <c r="L15" s="2">
        <v>77</v>
      </c>
      <c r="M15" s="2">
        <v>4</v>
      </c>
      <c r="N15" s="2">
        <v>79</v>
      </c>
      <c r="O15" s="2">
        <v>3</v>
      </c>
      <c r="P15" s="2">
        <v>90</v>
      </c>
      <c r="Q15" s="2">
        <v>0</v>
      </c>
      <c r="R15" s="2">
        <v>73</v>
      </c>
      <c r="S15" s="2">
        <v>4</v>
      </c>
      <c r="T15" s="2">
        <v>91.91</v>
      </c>
      <c r="U15" s="2">
        <v>2</v>
      </c>
      <c r="V15" s="2">
        <v>74</v>
      </c>
      <c r="W15" s="2">
        <v>2</v>
      </c>
      <c r="X15" s="2">
        <v>83</v>
      </c>
      <c r="Y15" s="2">
        <v>2</v>
      </c>
      <c r="Z15" s="93">
        <v>72</v>
      </c>
      <c r="AA15" s="2">
        <v>3</v>
      </c>
      <c r="AB15" s="93">
        <v>78</v>
      </c>
      <c r="AC15" s="2">
        <v>2</v>
      </c>
      <c r="AD15" s="93">
        <v>76</v>
      </c>
      <c r="AE15" s="2">
        <v>3</v>
      </c>
      <c r="AF15" s="93">
        <v>73.8</v>
      </c>
      <c r="AG15" s="2">
        <v>2</v>
      </c>
      <c r="AH15" s="93">
        <v>93</v>
      </c>
      <c r="AI15" s="2">
        <v>0</v>
      </c>
      <c r="AJ15" s="93">
        <v>86</v>
      </c>
      <c r="AK15" s="2">
        <v>2</v>
      </c>
      <c r="AL15" s="94"/>
      <c r="AM15" s="2">
        <v>0</v>
      </c>
      <c r="AN15" s="93">
        <v>80</v>
      </c>
      <c r="AO15" s="2">
        <v>2</v>
      </c>
      <c r="AP15" s="94"/>
      <c r="AQ15" s="2">
        <v>0</v>
      </c>
      <c r="AR15" s="95"/>
      <c r="AS15" s="2">
        <v>0</v>
      </c>
      <c r="AT15" s="95"/>
      <c r="AU15" s="2">
        <v>0</v>
      </c>
      <c r="AV15" s="2"/>
      <c r="AW15" s="2">
        <v>0</v>
      </c>
      <c r="AX15" s="2">
        <f t="shared" si="0"/>
        <v>40</v>
      </c>
      <c r="AY15" s="99">
        <f t="shared" si="1"/>
        <v>78.735499999999988</v>
      </c>
      <c r="AZ15" s="99"/>
      <c r="BA15" s="99">
        <f t="shared" si="2"/>
        <v>78.735499999999988</v>
      </c>
      <c r="BB15" s="82">
        <v>0</v>
      </c>
      <c r="BC15" s="2">
        <v>94</v>
      </c>
      <c r="BD15" s="93">
        <v>86.4</v>
      </c>
      <c r="BE15" s="96">
        <f t="shared" si="3"/>
        <v>90.2</v>
      </c>
    </row>
    <row r="16" spans="1:57" ht="17.25" x14ac:dyDescent="0.2">
      <c r="A16" s="2">
        <v>15</v>
      </c>
      <c r="B16" s="2">
        <v>2019112033</v>
      </c>
      <c r="C16" s="82" t="s">
        <v>613</v>
      </c>
      <c r="D16" s="2" t="s">
        <v>13</v>
      </c>
      <c r="E16" s="2" t="s">
        <v>599</v>
      </c>
      <c r="F16" s="2">
        <v>77</v>
      </c>
      <c r="G16" s="2">
        <v>3</v>
      </c>
      <c r="H16" s="2">
        <v>87</v>
      </c>
      <c r="I16" s="2">
        <v>3</v>
      </c>
      <c r="J16" s="2">
        <v>66</v>
      </c>
      <c r="K16" s="2">
        <v>3</v>
      </c>
      <c r="L16" s="2">
        <v>71</v>
      </c>
      <c r="M16" s="2">
        <v>4</v>
      </c>
      <c r="N16" s="2">
        <v>76</v>
      </c>
      <c r="O16" s="2">
        <v>3</v>
      </c>
      <c r="P16" s="2">
        <v>90</v>
      </c>
      <c r="Q16" s="2">
        <v>0</v>
      </c>
      <c r="R16" s="2">
        <v>85</v>
      </c>
      <c r="S16" s="2">
        <v>4</v>
      </c>
      <c r="T16" s="2">
        <v>76.5</v>
      </c>
      <c r="U16" s="2">
        <v>2</v>
      </c>
      <c r="V16" s="2">
        <v>70</v>
      </c>
      <c r="W16" s="2">
        <v>2</v>
      </c>
      <c r="X16" s="2">
        <v>73</v>
      </c>
      <c r="Y16" s="2">
        <v>2</v>
      </c>
      <c r="Z16" s="93">
        <v>77</v>
      </c>
      <c r="AA16" s="2">
        <v>3</v>
      </c>
      <c r="AB16" s="93">
        <v>81</v>
      </c>
      <c r="AC16" s="2">
        <v>2</v>
      </c>
      <c r="AD16" s="93">
        <v>65</v>
      </c>
      <c r="AE16" s="2">
        <v>3</v>
      </c>
      <c r="AF16" s="93">
        <v>77.510000000000005</v>
      </c>
      <c r="AG16" s="2">
        <v>2</v>
      </c>
      <c r="AH16" s="93">
        <v>93</v>
      </c>
      <c r="AI16" s="2">
        <v>0</v>
      </c>
      <c r="AJ16" s="93">
        <v>85</v>
      </c>
      <c r="AK16" s="2">
        <v>2</v>
      </c>
      <c r="AL16" s="93">
        <v>77</v>
      </c>
      <c r="AM16" s="2">
        <v>2</v>
      </c>
      <c r="AN16" s="94"/>
      <c r="AO16" s="2">
        <v>0</v>
      </c>
      <c r="AP16" s="94"/>
      <c r="AQ16" s="2">
        <v>0</v>
      </c>
      <c r="AR16" s="95"/>
      <c r="AS16" s="2">
        <v>0</v>
      </c>
      <c r="AT16" s="95"/>
      <c r="AU16" s="2">
        <v>0</v>
      </c>
      <c r="AV16" s="2"/>
      <c r="AW16" s="2">
        <v>0</v>
      </c>
      <c r="AX16" s="2">
        <f t="shared" si="0"/>
        <v>40</v>
      </c>
      <c r="AY16" s="99">
        <f t="shared" si="1"/>
        <v>76.200500000000005</v>
      </c>
      <c r="AZ16" s="99"/>
      <c r="BA16" s="99">
        <f t="shared" si="2"/>
        <v>76.200500000000005</v>
      </c>
      <c r="BB16" s="82">
        <v>0</v>
      </c>
      <c r="BC16" s="2">
        <v>92</v>
      </c>
      <c r="BD16" s="93">
        <v>86.4</v>
      </c>
      <c r="BE16" s="96">
        <f t="shared" si="3"/>
        <v>89.2</v>
      </c>
    </row>
    <row r="17" spans="1:57" ht="17.25" x14ac:dyDescent="0.2">
      <c r="A17" s="2">
        <v>16</v>
      </c>
      <c r="B17" s="2">
        <v>2019112112</v>
      </c>
      <c r="C17" s="82" t="s">
        <v>614</v>
      </c>
      <c r="D17" s="2" t="s">
        <v>13</v>
      </c>
      <c r="E17" s="2" t="s">
        <v>599</v>
      </c>
      <c r="F17" s="2">
        <v>68</v>
      </c>
      <c r="G17" s="2">
        <v>3</v>
      </c>
      <c r="H17" s="2">
        <v>71</v>
      </c>
      <c r="I17" s="2">
        <v>3</v>
      </c>
      <c r="J17" s="2">
        <v>61</v>
      </c>
      <c r="K17" s="2">
        <v>3</v>
      </c>
      <c r="L17" s="2">
        <v>74</v>
      </c>
      <c r="M17" s="2">
        <v>4</v>
      </c>
      <c r="N17" s="2">
        <v>89</v>
      </c>
      <c r="O17" s="2">
        <v>3</v>
      </c>
      <c r="P17" s="2">
        <v>90</v>
      </c>
      <c r="Q17" s="2">
        <v>0</v>
      </c>
      <c r="R17" s="2">
        <v>70</v>
      </c>
      <c r="S17" s="2">
        <v>4</v>
      </c>
      <c r="T17" s="2">
        <v>88.5</v>
      </c>
      <c r="U17" s="2">
        <v>2</v>
      </c>
      <c r="V17" s="2">
        <v>72</v>
      </c>
      <c r="W17" s="2">
        <v>2</v>
      </c>
      <c r="X17" s="2">
        <v>86</v>
      </c>
      <c r="Y17" s="2">
        <v>2</v>
      </c>
      <c r="Z17" s="93">
        <v>78</v>
      </c>
      <c r="AA17" s="2">
        <v>3</v>
      </c>
      <c r="AB17" s="93">
        <v>82</v>
      </c>
      <c r="AC17" s="2">
        <v>2</v>
      </c>
      <c r="AD17" s="93">
        <v>72</v>
      </c>
      <c r="AE17" s="2">
        <v>3</v>
      </c>
      <c r="AF17" s="93">
        <v>80.53</v>
      </c>
      <c r="AG17" s="2">
        <v>2</v>
      </c>
      <c r="AH17" s="93">
        <v>93</v>
      </c>
      <c r="AI17" s="2">
        <v>0</v>
      </c>
      <c r="AJ17" s="93">
        <v>85</v>
      </c>
      <c r="AK17" s="2">
        <v>2</v>
      </c>
      <c r="AL17" s="94"/>
      <c r="AM17" s="2">
        <v>0</v>
      </c>
      <c r="AN17" s="93">
        <v>82</v>
      </c>
      <c r="AO17" s="2">
        <v>2</v>
      </c>
      <c r="AP17" s="94"/>
      <c r="AQ17" s="2">
        <v>0</v>
      </c>
      <c r="AR17" s="95"/>
      <c r="AS17" s="2">
        <v>0</v>
      </c>
      <c r="AT17" s="95"/>
      <c r="AU17" s="2">
        <v>0</v>
      </c>
      <c r="AV17" s="2"/>
      <c r="AW17" s="2">
        <v>0</v>
      </c>
      <c r="AX17" s="2">
        <f t="shared" si="0"/>
        <v>40</v>
      </c>
      <c r="AY17" s="99">
        <f t="shared" si="1"/>
        <v>76.126499999999993</v>
      </c>
      <c r="AZ17" s="99"/>
      <c r="BA17" s="99">
        <f t="shared" si="2"/>
        <v>76.126499999999993</v>
      </c>
      <c r="BB17" s="82">
        <v>0</v>
      </c>
      <c r="BC17" s="2">
        <v>90</v>
      </c>
      <c r="BD17" s="93">
        <v>95</v>
      </c>
      <c r="BE17" s="96">
        <f t="shared" si="3"/>
        <v>92.5</v>
      </c>
    </row>
    <row r="18" spans="1:57" ht="17.25" x14ac:dyDescent="0.2">
      <c r="A18" s="2">
        <v>17</v>
      </c>
      <c r="B18" s="2">
        <v>2019112059</v>
      </c>
      <c r="C18" s="82" t="s">
        <v>615</v>
      </c>
      <c r="D18" s="2" t="s">
        <v>13</v>
      </c>
      <c r="E18" s="2" t="s">
        <v>599</v>
      </c>
      <c r="F18" s="2">
        <v>81</v>
      </c>
      <c r="G18" s="2">
        <v>3</v>
      </c>
      <c r="H18" s="2">
        <v>83</v>
      </c>
      <c r="I18" s="2">
        <v>3</v>
      </c>
      <c r="J18" s="2">
        <v>72</v>
      </c>
      <c r="K18" s="2">
        <v>3</v>
      </c>
      <c r="L18" s="2">
        <v>65</v>
      </c>
      <c r="M18" s="2">
        <v>4</v>
      </c>
      <c r="N18" s="2">
        <v>75</v>
      </c>
      <c r="O18" s="2">
        <v>3</v>
      </c>
      <c r="P18" s="2">
        <v>90</v>
      </c>
      <c r="Q18" s="2">
        <v>0</v>
      </c>
      <c r="R18" s="2">
        <v>85</v>
      </c>
      <c r="S18" s="2">
        <v>4</v>
      </c>
      <c r="T18" s="2">
        <v>79.58</v>
      </c>
      <c r="U18" s="2">
        <v>2</v>
      </c>
      <c r="V18" s="2">
        <v>76</v>
      </c>
      <c r="W18" s="2">
        <v>2</v>
      </c>
      <c r="X18" s="2">
        <v>73</v>
      </c>
      <c r="Y18" s="2">
        <v>2</v>
      </c>
      <c r="Z18" s="93">
        <v>68</v>
      </c>
      <c r="AA18" s="2">
        <v>3</v>
      </c>
      <c r="AB18" s="93">
        <v>76</v>
      </c>
      <c r="AC18" s="2">
        <v>2</v>
      </c>
      <c r="AD18" s="93">
        <v>76</v>
      </c>
      <c r="AE18" s="2">
        <v>3</v>
      </c>
      <c r="AF18" s="93">
        <v>60.94</v>
      </c>
      <c r="AG18" s="2">
        <v>2</v>
      </c>
      <c r="AH18" s="93">
        <v>93</v>
      </c>
      <c r="AI18" s="2">
        <v>0</v>
      </c>
      <c r="AJ18" s="93">
        <v>87</v>
      </c>
      <c r="AK18" s="2">
        <v>2</v>
      </c>
      <c r="AL18" s="93">
        <v>80</v>
      </c>
      <c r="AM18" s="2">
        <v>2</v>
      </c>
      <c r="AN18" s="94"/>
      <c r="AO18" s="2">
        <v>0</v>
      </c>
      <c r="AP18" s="94"/>
      <c r="AQ18" s="2">
        <v>0</v>
      </c>
      <c r="AR18" s="95"/>
      <c r="AS18" s="2">
        <v>0</v>
      </c>
      <c r="AT18" s="95"/>
      <c r="AU18" s="2">
        <v>0</v>
      </c>
      <c r="AV18" s="2"/>
      <c r="AW18" s="2">
        <v>0</v>
      </c>
      <c r="AX18" s="2">
        <f t="shared" si="0"/>
        <v>40</v>
      </c>
      <c r="AY18" s="99">
        <f t="shared" si="1"/>
        <v>75.751000000000005</v>
      </c>
      <c r="AZ18" s="99"/>
      <c r="BA18" s="99">
        <f t="shared" si="2"/>
        <v>75.751000000000005</v>
      </c>
      <c r="BB18" s="82">
        <v>0</v>
      </c>
      <c r="BC18" s="2">
        <v>62</v>
      </c>
      <c r="BD18" s="93">
        <v>67.5</v>
      </c>
      <c r="BE18" s="96">
        <f t="shared" si="3"/>
        <v>64.75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电气(轨道)2021学年成绩</vt:lpstr>
      <vt:lpstr>电气(电力)2021学年成绩</vt:lpstr>
      <vt:lpstr>电气(电牵)2021学年成绩</vt:lpstr>
      <vt:lpstr>电气(磁浮)2019-01班班2021学年成绩 </vt:lpstr>
      <vt:lpstr>电气(功率器件)2019-01班2021学年成绩 </vt:lpstr>
      <vt:lpstr>电气(茅班)2021学年成绩 </vt:lpstr>
      <vt:lpstr>智控2021学年成绩 </vt:lpstr>
      <vt:lpstr>电子(机器人)2019-01班班+2021学年成绩</vt:lpstr>
      <vt:lpstr>电子(人工)2019-01班班 2021学年成绩</vt:lpstr>
      <vt:lpstr>电子(轨道)2019-01班班+2021学年成绩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詹睿</cp:lastModifiedBy>
  <dcterms:created xsi:type="dcterms:W3CDTF">2022-07-12T08:19:43Z</dcterms:created>
  <dcterms:modified xsi:type="dcterms:W3CDTF">2022-09-09T06:01:33Z</dcterms:modified>
</cp:coreProperties>
</file>