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硕士25级X班" sheetId="1" r:id="rId1"/>
    <sheet name="博士25级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<sst xmlns="http://schemas.openxmlformats.org/spreadsheetml/2006/main" count="124" uniqueCount="60">
  <si>
    <t>序号</t>
  </si>
  <si>
    <t>学号</t>
  </si>
  <si>
    <t>姓名</t>
  </si>
  <si>
    <t>专业</t>
  </si>
  <si>
    <t>班级</t>
  </si>
  <si>
    <t>联系方式</t>
  </si>
  <si>
    <t>导师</t>
  </si>
  <si>
    <t>课程成绩</t>
  </si>
  <si>
    <t>学术研究</t>
  </si>
  <si>
    <t>实践创新</t>
  </si>
  <si>
    <t>学术成果得分</t>
  </si>
  <si>
    <t>体美劳素养</t>
  </si>
  <si>
    <t>体美劳素养总分</t>
  </si>
  <si>
    <t>综合素质测评</t>
  </si>
  <si>
    <t>学业奖学金（自动得出，无需填写）</t>
  </si>
  <si>
    <t>发表科研论文</t>
  </si>
  <si>
    <t>得分</t>
  </si>
  <si>
    <t>主持科研项目</t>
  </si>
  <si>
    <t>出版（参编）专著或教材</t>
  </si>
  <si>
    <t>科学技术奖</t>
  </si>
  <si>
    <t>专利</t>
  </si>
  <si>
    <t>学术研究总分</t>
  </si>
  <si>
    <t>学术会议活动</t>
  </si>
  <si>
    <t>学科竞赛及科技活动</t>
  </si>
  <si>
    <t>实践创新总分</t>
  </si>
  <si>
    <t>体美育（获各类荣誉称号）</t>
  </si>
  <si>
    <t>体美育（文体竞赛获奖）</t>
  </si>
  <si>
    <t>劳育（社会工作）</t>
  </si>
  <si>
    <t>劳育（社会实践与志愿服务活动）</t>
  </si>
  <si>
    <t>劳育（兼免辅导员加分）</t>
  </si>
  <si>
    <t>综测-思想道德表现</t>
  </si>
  <si>
    <t>综测-课程成绩50%
（自动得出，无需填写）</t>
  </si>
  <si>
    <t>综测-学术成果50%
（自动得出，无需填写）</t>
  </si>
  <si>
    <t>综测-学术（实践）创新能力得分（课程成绩50%+学术成果50%，上限100分）
（自动得出，无需填写）</t>
  </si>
  <si>
    <r>
      <t>综测-体美劳素养得分</t>
    </r>
    <r>
      <rPr>
        <b/>
        <sz val="11"/>
        <rFont val="宋体"/>
        <charset val="134"/>
        <scheme val="minor"/>
      </rPr>
      <t>（上限50分）
（自动得出，无需填写）</t>
    </r>
  </si>
  <si>
    <t>综测-总分
（自动得出，无需填写）</t>
  </si>
  <si>
    <t>课程成绩45%</t>
  </si>
  <si>
    <t>学术成果得分45%</t>
  </si>
  <si>
    <t>综合表现10%</t>
  </si>
  <si>
    <t>总分</t>
  </si>
  <si>
    <t>2023XXXX</t>
  </si>
  <si>
    <t>XXX</t>
  </si>
  <si>
    <t>1、*，*等.论文题目
（JCR Q1，作者排序/作者数（导师除外），2018年10月）（*分）；
2、*，*等.论文题目
（JCR Q2，作者排序/作者数（导师除外），2021年10月）（*分）</t>
  </si>
  <si>
    <t>1、2018年X月-2018年X月，主持XXX项目，*分；</t>
  </si>
  <si>
    <t>1、2018年X月X日，出版
《专著或教材名称》，*分；
2、2019年X月X日，参编
《专著或教材名称》，*分；</t>
  </si>
  <si>
    <t>1、2018年X月X日，获XXX，国家级，*分；</t>
  </si>
  <si>
    <t xml:space="preserve">1、发明专利：基于威布尔分布的编组站咽喉道岔组资源可用度计算方法（201810447519.2   
，作者排序/作者数（导师除外））（*分）；  
</t>
  </si>
  <si>
    <t xml:space="preserve">1、境外国际会议会议：时间、地点、获会议优秀论文；（*分）
</t>
  </si>
  <si>
    <t>1、2019年X月：“华为杯”第15届中国研究生数学建模竞赛一等奖，国家级（*分）；</t>
  </si>
  <si>
    <t>1、2019年X月，获
院级优秀共产党员，*分；</t>
  </si>
  <si>
    <t>1、2019年X月，获西南交通大学新生羽毛球赛一等奖，校级，*分；</t>
  </si>
  <si>
    <t>1、2018-2019学年，担任班长，*分；</t>
  </si>
  <si>
    <t>1.社会实践：国家级，*分
2.志愿服务时长：6~10h，*分
3.勤工助学：*分
4.挂职锻炼：*分</t>
  </si>
  <si>
    <t>优秀/称职/基本称职/不合格：*分</t>
  </si>
  <si>
    <t>优秀（xx省级以上相关荣誉/省级以上媒体报道）/合格/不合格</t>
  </si>
  <si>
    <t>注意：(此表适用于2025级硕士)
1、所有分数保留3位小数；
2、所有成果认定有效时间范围2025.09.01-2026.08.31；
3、请按照模板格式填写。
4、本表得分（白色区域）请按照《西南交通大学交通运输与物流学院研究生综合素质评价实施细则》详细填写。学业奖学金得分（蓝色区域）会按照公式自动得出，无需手动填写。</t>
  </si>
  <si>
    <t>体美劳素养（按照《交通运输与物流学院研究生综合素质评价实施细则》分值填写）</t>
  </si>
  <si>
    <t>课程成绩35%</t>
  </si>
  <si>
    <t>学术成果得分55%</t>
  </si>
  <si>
    <t>注意：(此表适用于2025级博士)
1、所有分数保留3位小数；
2、所有成果认定有效时间范围2025.09.01-2026.08.31；
3、请按照模板格式填写。
4、本表得分（白色区域）请按照《西南交通大学交通运输与物流学院研究生综合素质评价实施细则》的分值详细填写。学业奖学金得分（蓝色区域）会按照公式自动得出，无需手动填写。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</si>
</sst>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7"/>
  <sheetViews>
    <sheetView tabSelected="1" workbookViewId="0">
      <selection activeCell="AG2" sqref="AG2:AK3"/>
    </sheetView>
  </sheetViews>
  <sheetFormatPr defaultColWidth="9" defaultRowHeight="13.5" outlineLevelRow="6"/>
  <cols>
    <col min="1" max="1" width="4.25" customWidth="1"/>
    <col min="2" max="2" width="7.25" customWidth="1"/>
    <col min="3" max="5" width="4.625" customWidth="1"/>
    <col min="6" max="6" width="10" customWidth="1"/>
    <col min="7" max="7" width="6" customWidth="1"/>
    <col min="8" max="8" width="12.25" style="3" customWidth="1"/>
    <col min="9" max="9" width="22.75" customWidth="1"/>
    <col min="10" max="10" width="6" customWidth="1"/>
    <col min="11" max="11" width="16.5" customWidth="1"/>
    <col min="12" max="12" width="6" customWidth="1"/>
    <col min="13" max="13" width="23.75" customWidth="1"/>
    <col min="14" max="14" width="5.75" customWidth="1"/>
    <col min="15" max="15" width="14.625" customWidth="1"/>
    <col min="16" max="16" width="5.75" customWidth="1"/>
    <col min="17" max="17" width="17.25" customWidth="1"/>
    <col min="18" max="18" width="5.75" customWidth="1"/>
    <col min="19" max="19" width="15.75" customWidth="1"/>
    <col min="20" max="20" width="15.375" customWidth="1"/>
    <col min="21" max="21" width="10.125" style="4" customWidth="1"/>
    <col min="22" max="22" width="11.875" customWidth="1"/>
    <col min="23" max="23" width="9.375" style="4" customWidth="1"/>
    <col min="24" max="25" width="13.125" customWidth="1"/>
    <col min="26" max="26" width="15.5" customWidth="1"/>
    <col min="27" max="27" width="14.25" customWidth="1"/>
    <col min="28" max="28" width="13.625" customWidth="1"/>
    <col min="29" max="29" width="20.25" customWidth="1"/>
    <col min="30" max="30" width="15.375" customWidth="1"/>
    <col min="31" max="40" width="23.125" customWidth="1"/>
    <col min="41" max="41" width="6.75" style="4" customWidth="1"/>
  </cols>
  <sheetData>
    <row r="1" ht="18.75" customHeight="1" spans="1:41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9" t="s">
        <v>8</v>
      </c>
      <c r="J1" s="10"/>
      <c r="K1" s="10"/>
      <c r="L1" s="10"/>
      <c r="M1" s="10"/>
      <c r="N1" s="10"/>
      <c r="O1" s="10"/>
      <c r="P1" s="10"/>
      <c r="Q1" s="10"/>
      <c r="R1" s="10"/>
      <c r="S1" s="11"/>
      <c r="T1" s="8" t="s">
        <v>9</v>
      </c>
      <c r="U1" s="8"/>
      <c r="V1" s="8"/>
      <c r="W1" s="8"/>
      <c r="X1" s="8"/>
      <c r="Y1" s="12" t="s">
        <v>10</v>
      </c>
      <c r="Z1" s="9" t="s">
        <v>11</v>
      </c>
      <c r="AA1" s="10"/>
      <c r="AB1" s="10"/>
      <c r="AC1" s="10"/>
      <c r="AD1" s="11"/>
      <c r="AE1" s="13" t="s">
        <v>12</v>
      </c>
      <c r="AF1" s="14" t="s">
        <v>13</v>
      </c>
      <c r="AG1" s="15"/>
      <c r="AH1" s="15"/>
      <c r="AI1" s="15"/>
      <c r="AJ1" s="15"/>
      <c r="AK1" s="16"/>
      <c r="AL1" s="17" t="s">
        <v>14</v>
      </c>
      <c r="AM1" s="17"/>
      <c r="AN1" s="17"/>
      <c r="AO1" s="17"/>
    </row>
    <row r="2" s="1" customFormat="1" ht="92" customHeight="1" spans="1:41">
      <c r="A2" s="13"/>
      <c r="B2" s="13"/>
      <c r="C2" s="13"/>
      <c r="D2" s="18"/>
      <c r="E2" s="18"/>
      <c r="F2" s="18"/>
      <c r="G2" s="18"/>
      <c r="H2" s="19"/>
      <c r="I2" s="13" t="s">
        <v>15</v>
      </c>
      <c r="J2" s="19" t="s">
        <v>16</v>
      </c>
      <c r="K2" s="13" t="s">
        <v>17</v>
      </c>
      <c r="L2" s="19" t="s">
        <v>16</v>
      </c>
      <c r="M2" s="13" t="s">
        <v>18</v>
      </c>
      <c r="N2" s="19" t="s">
        <v>16</v>
      </c>
      <c r="O2" s="13" t="s">
        <v>19</v>
      </c>
      <c r="P2" s="19" t="s">
        <v>16</v>
      </c>
      <c r="Q2" s="13" t="s">
        <v>20</v>
      </c>
      <c r="R2" s="19" t="s">
        <v>16</v>
      </c>
      <c r="S2" s="19" t="s">
        <v>21</v>
      </c>
      <c r="T2" s="13" t="s">
        <v>22</v>
      </c>
      <c r="U2" s="19" t="s">
        <v>16</v>
      </c>
      <c r="V2" s="13" t="s">
        <v>23</v>
      </c>
      <c r="W2" s="19" t="s">
        <v>16</v>
      </c>
      <c r="X2" s="19" t="s">
        <v>24</v>
      </c>
      <c r="Y2" s="20"/>
      <c r="Z2" s="13" t="s">
        <v>25</v>
      </c>
      <c r="AA2" s="13" t="s">
        <v>26</v>
      </c>
      <c r="AB2" s="13" t="s">
        <v>27</v>
      </c>
      <c r="AC2" s="21" t="s">
        <v>28</v>
      </c>
      <c r="AD2" s="21" t="s">
        <v>29</v>
      </c>
      <c r="AE2" s="13"/>
      <c r="AF2" s="13" t="s">
        <v>30</v>
      </c>
      <c r="AG2" s="22" t="s">
        <v>31</v>
      </c>
      <c r="AH2" s="22" t="s">
        <v>32</v>
      </c>
      <c r="AI2" s="22" t="s">
        <v>33</v>
      </c>
      <c r="AJ2" s="22" t="s">
        <v>34</v>
      </c>
      <c r="AK2" s="22" t="s">
        <v>35</v>
      </c>
      <c r="AL2" s="17" t="s">
        <v>36</v>
      </c>
      <c r="AM2" s="17" t="s">
        <v>37</v>
      </c>
      <c r="AN2" s="17" t="s">
        <v>38</v>
      </c>
      <c r="AO2" s="23" t="s">
        <v>39</v>
      </c>
    </row>
    <row r="3" s="2" customFormat="1" ht="121.5" spans="1:41">
      <c r="A3" s="24">
        <v>1</v>
      </c>
      <c r="B3" s="24" t="s">
        <v>40</v>
      </c>
      <c r="C3" s="24" t="s">
        <v>41</v>
      </c>
      <c r="D3" s="24"/>
      <c r="E3" s="24"/>
      <c r="F3" s="24"/>
      <c r="G3" s="24"/>
      <c r="H3" s="24"/>
      <c r="I3" s="25" t="s">
        <v>42</v>
      </c>
      <c r="J3" s="25">
        <v>0</v>
      </c>
      <c r="K3" s="25" t="s">
        <v>43</v>
      </c>
      <c r="L3" s="25">
        <v>0</v>
      </c>
      <c r="M3" s="25" t="s">
        <v>44</v>
      </c>
      <c r="N3" s="25">
        <v>0</v>
      </c>
      <c r="O3" s="25" t="s">
        <v>45</v>
      </c>
      <c r="P3" s="25">
        <v>0</v>
      </c>
      <c r="Q3" s="25" t="s">
        <v>46</v>
      </c>
      <c r="R3" s="25">
        <v>0</v>
      </c>
      <c r="S3" s="26">
        <f>R3+P3+N3+L3+J3</f>
        <v>0</v>
      </c>
      <c r="T3" s="25" t="s">
        <v>47</v>
      </c>
      <c r="U3" s="26">
        <v>0</v>
      </c>
      <c r="V3" s="25" t="s">
        <v>48</v>
      </c>
      <c r="W3" s="26">
        <v>0</v>
      </c>
      <c r="X3" s="26">
        <f>W3+U3</f>
        <v>0</v>
      </c>
      <c r="Y3" s="26">
        <f>X3+S3</f>
        <v>0</v>
      </c>
      <c r="Z3" s="25" t="s">
        <v>49</v>
      </c>
      <c r="AA3" s="25" t="s">
        <v>50</v>
      </c>
      <c r="AB3" s="25" t="s">
        <v>51</v>
      </c>
      <c r="AC3" s="26" t="s">
        <v>52</v>
      </c>
      <c r="AD3" s="26" t="s">
        <v>53</v>
      </c>
      <c r="AE3" s="26">
        <v>0</v>
      </c>
      <c r="AF3" s="26" t="s">
        <v>54</v>
      </c>
      <c r="AG3" s="27">
        <f>H3*0.5</f>
        <v>0</v>
      </c>
      <c r="AH3" s="27">
        <f>Y3*0.5</f>
        <v>0</v>
      </c>
      <c r="AI3" s="28">
        <f>MIN(AG3+AH3,100)</f>
        <v>0</v>
      </c>
      <c r="AJ3" s="28">
        <f>MIN(AE3,50)</f>
        <v>0</v>
      </c>
      <c r="AK3" s="27">
        <f>AJ3+AI3</f>
        <v>0</v>
      </c>
      <c r="AL3" s="29">
        <f>H3*0.45</f>
        <v>0</v>
      </c>
      <c r="AM3" s="29">
        <f>Y3*0.45</f>
        <v>0</v>
      </c>
      <c r="AN3" s="29">
        <f>AE3/5*0.1</f>
        <v>0</v>
      </c>
      <c r="AO3" s="30">
        <f>AL3+AM3+AN3</f>
        <v>0</v>
      </c>
    </row>
    <row r="6" ht="14.25"/>
    <row r="7" ht="81.75" customHeight="1" spans="1:41">
      <c r="A7" s="31"/>
      <c r="B7" s="32" t="s">
        <v>55</v>
      </c>
      <c r="C7" s="33"/>
      <c r="D7" s="33"/>
      <c r="E7" s="33"/>
      <c r="F7" s="33"/>
      <c r="G7" s="33"/>
      <c r="H7" s="33"/>
      <c r="I7" s="33"/>
      <c r="J7" s="34"/>
      <c r="K7" s="35"/>
      <c r="L7" s="36"/>
    </row>
  </sheetData>
  <sortState ref="A2:AO22">
    <sortCondition ref="AO1" descending="1"/>
  </sortState>
  <mergeCells count="16">
    <mergeCell ref="I1:S1"/>
    <mergeCell ref="T1:X1"/>
    <mergeCell ref="Z1:AD1"/>
    <mergeCell ref="AF1:AK1"/>
    <mergeCell ref="AL1:AO1"/>
    <mergeCell ref="B7:K7"/>
    <mergeCell ref="A1:A2"/>
    <mergeCell ref="B1:B2"/>
    <mergeCell ref="C1:C2"/>
    <mergeCell ref="D1:D2"/>
    <mergeCell ref="E1:E2"/>
    <mergeCell ref="F1:F2"/>
    <mergeCell ref="G1:G2"/>
    <mergeCell ref="H1:H2"/>
    <mergeCell ref="Y1:Y2"/>
    <mergeCell ref="AE1:AE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7"/>
  <sheetViews>
    <sheetView workbookViewId="0">
      <selection activeCell="M3" sqref="M3"/>
    </sheetView>
  </sheetViews>
  <sheetFormatPr defaultColWidth="9" defaultRowHeight="13.5" outlineLevelRow="6"/>
  <cols>
    <col min="1" max="1" width="4.25" customWidth="1"/>
    <col min="2" max="2" width="7.25" customWidth="1"/>
    <col min="3" max="5" width="4.625" customWidth="1"/>
    <col min="6" max="6" width="10" customWidth="1"/>
    <col min="7" max="7" width="6" customWidth="1"/>
    <col min="8" max="8" width="12.25" style="3" customWidth="1"/>
    <col min="9" max="9" width="22.75" customWidth="1"/>
    <col min="10" max="10" width="6" customWidth="1"/>
    <col min="11" max="11" width="16.5" customWidth="1"/>
    <col min="12" max="12" width="6" customWidth="1"/>
    <col min="13" max="13" width="23.75" customWidth="1"/>
    <col min="14" max="14" width="5.75" customWidth="1"/>
    <col min="15" max="15" width="14.625" customWidth="1"/>
    <col min="16" max="16" width="5.75" customWidth="1"/>
    <col min="17" max="17" width="17.25" customWidth="1"/>
    <col min="18" max="18" width="5.75" customWidth="1"/>
    <col min="19" max="19" width="15.75" customWidth="1"/>
    <col min="20" max="20" width="15.375" customWidth="1"/>
    <col min="21" max="21" width="10.125" style="4" customWidth="1"/>
    <col min="22" max="22" width="11.875" customWidth="1"/>
    <col min="23" max="23" width="9.375" style="4" customWidth="1"/>
    <col min="24" max="25" width="13.125" customWidth="1"/>
    <col min="26" max="26" width="15.5" customWidth="1"/>
    <col min="27" max="27" width="14.25" customWidth="1"/>
    <col min="28" max="28" width="13.625" customWidth="1"/>
    <col min="29" max="29" width="20.25" customWidth="1"/>
    <col min="30" max="30" width="15.375" customWidth="1"/>
    <col min="31" max="40" width="23.125" customWidth="1"/>
    <col min="41" max="41" width="6.75" style="4" customWidth="1"/>
  </cols>
  <sheetData>
    <row r="1" ht="18.75" customHeight="1" spans="1:41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9" t="s">
        <v>8</v>
      </c>
      <c r="J1" s="10"/>
      <c r="K1" s="10"/>
      <c r="L1" s="10"/>
      <c r="M1" s="10"/>
      <c r="N1" s="10"/>
      <c r="O1" s="10"/>
      <c r="P1" s="10"/>
      <c r="Q1" s="10"/>
      <c r="R1" s="10"/>
      <c r="S1" s="11"/>
      <c r="T1" s="8" t="s">
        <v>9</v>
      </c>
      <c r="U1" s="8"/>
      <c r="V1" s="8"/>
      <c r="W1" s="8"/>
      <c r="X1" s="8"/>
      <c r="Y1" s="12" t="s">
        <v>10</v>
      </c>
      <c r="Z1" s="9" t="s">
        <v>56</v>
      </c>
      <c r="AA1" s="10"/>
      <c r="AB1" s="10"/>
      <c r="AC1" s="10"/>
      <c r="AD1" s="11"/>
      <c r="AE1" s="13" t="s">
        <v>12</v>
      </c>
      <c r="AF1" s="14" t="s">
        <v>13</v>
      </c>
      <c r="AG1" s="15"/>
      <c r="AH1" s="15"/>
      <c r="AI1" s="15"/>
      <c r="AJ1" s="15"/>
      <c r="AK1" s="16"/>
      <c r="AL1" s="17" t="s">
        <v>14</v>
      </c>
      <c r="AM1" s="17"/>
      <c r="AN1" s="17"/>
      <c r="AO1" s="17"/>
    </row>
    <row r="2" s="1" customFormat="1" ht="92" customHeight="1" spans="1:41">
      <c r="A2" s="13"/>
      <c r="B2" s="13"/>
      <c r="C2" s="13"/>
      <c r="D2" s="18"/>
      <c r="E2" s="18"/>
      <c r="F2" s="18"/>
      <c r="G2" s="18"/>
      <c r="H2" s="19"/>
      <c r="I2" s="13" t="s">
        <v>15</v>
      </c>
      <c r="J2" s="19" t="s">
        <v>16</v>
      </c>
      <c r="K2" s="13" t="s">
        <v>17</v>
      </c>
      <c r="L2" s="19" t="s">
        <v>16</v>
      </c>
      <c r="M2" s="13" t="s">
        <v>18</v>
      </c>
      <c r="N2" s="19" t="s">
        <v>16</v>
      </c>
      <c r="O2" s="13" t="s">
        <v>19</v>
      </c>
      <c r="P2" s="19" t="s">
        <v>16</v>
      </c>
      <c r="Q2" s="13" t="s">
        <v>20</v>
      </c>
      <c r="R2" s="19" t="s">
        <v>16</v>
      </c>
      <c r="S2" s="19" t="s">
        <v>21</v>
      </c>
      <c r="T2" s="13" t="s">
        <v>22</v>
      </c>
      <c r="U2" s="19" t="s">
        <v>16</v>
      </c>
      <c r="V2" s="13" t="s">
        <v>23</v>
      </c>
      <c r="W2" s="19" t="s">
        <v>16</v>
      </c>
      <c r="X2" s="19" t="s">
        <v>24</v>
      </c>
      <c r="Y2" s="20"/>
      <c r="Z2" s="13" t="s">
        <v>25</v>
      </c>
      <c r="AA2" s="13" t="s">
        <v>26</v>
      </c>
      <c r="AB2" s="13" t="s">
        <v>27</v>
      </c>
      <c r="AC2" s="21" t="s">
        <v>28</v>
      </c>
      <c r="AD2" s="21" t="s">
        <v>29</v>
      </c>
      <c r="AE2" s="13"/>
      <c r="AF2" s="13" t="s">
        <v>30</v>
      </c>
      <c r="AG2" s="22" t="s">
        <v>31</v>
      </c>
      <c r="AH2" s="22" t="s">
        <v>32</v>
      </c>
      <c r="AI2" s="22" t="s">
        <v>33</v>
      </c>
      <c r="AJ2" s="22" t="s">
        <v>34</v>
      </c>
      <c r="AK2" s="22" t="s">
        <v>35</v>
      </c>
      <c r="AL2" s="17" t="s">
        <v>57</v>
      </c>
      <c r="AM2" s="17" t="s">
        <v>58</v>
      </c>
      <c r="AN2" s="17" t="s">
        <v>38</v>
      </c>
      <c r="AO2" s="23" t="s">
        <v>39</v>
      </c>
    </row>
    <row r="3" s="2" customFormat="1" ht="121.5" spans="1:41">
      <c r="A3" s="24">
        <v>1</v>
      </c>
      <c r="B3" s="24" t="s">
        <v>40</v>
      </c>
      <c r="C3" s="24" t="s">
        <v>41</v>
      </c>
      <c r="D3" s="24"/>
      <c r="E3" s="24"/>
      <c r="F3" s="24"/>
      <c r="G3" s="24"/>
      <c r="H3" s="24"/>
      <c r="I3" s="25" t="s">
        <v>42</v>
      </c>
      <c r="J3" s="25">
        <v>0</v>
      </c>
      <c r="K3" s="25" t="s">
        <v>43</v>
      </c>
      <c r="L3" s="25">
        <v>0</v>
      </c>
      <c r="M3" s="25" t="s">
        <v>44</v>
      </c>
      <c r="N3" s="25">
        <v>0</v>
      </c>
      <c r="O3" s="25" t="s">
        <v>45</v>
      </c>
      <c r="P3" s="25">
        <v>0</v>
      </c>
      <c r="Q3" s="25" t="s">
        <v>46</v>
      </c>
      <c r="R3" s="25">
        <v>0</v>
      </c>
      <c r="S3" s="26">
        <f>R3+P3+N3+L3+J3</f>
        <v>0</v>
      </c>
      <c r="T3" s="25" t="s">
        <v>47</v>
      </c>
      <c r="U3" s="26">
        <v>0</v>
      </c>
      <c r="V3" s="25" t="s">
        <v>48</v>
      </c>
      <c r="W3" s="26">
        <v>0</v>
      </c>
      <c r="X3" s="26">
        <f>W3+U3</f>
        <v>0</v>
      </c>
      <c r="Y3" s="26">
        <f>X3+S3</f>
        <v>0</v>
      </c>
      <c r="Z3" s="25" t="s">
        <v>49</v>
      </c>
      <c r="AA3" s="25" t="s">
        <v>50</v>
      </c>
      <c r="AB3" s="25" t="s">
        <v>51</v>
      </c>
      <c r="AC3" s="26" t="s">
        <v>52</v>
      </c>
      <c r="AD3" s="26" t="s">
        <v>53</v>
      </c>
      <c r="AE3" s="26">
        <v>0</v>
      </c>
      <c r="AF3" s="26" t="s">
        <v>54</v>
      </c>
      <c r="AG3" s="27">
        <f>H3*0.5</f>
        <v>0</v>
      </c>
      <c r="AH3" s="27">
        <f>Y3*0.5</f>
        <v>0</v>
      </c>
      <c r="AI3" s="28">
        <f>MIN(AG3+AH3,100)</f>
        <v>0</v>
      </c>
      <c r="AJ3" s="28">
        <f>MIN(AE3,50)</f>
        <v>0</v>
      </c>
      <c r="AK3" s="27">
        <f>AJ3+AI3</f>
        <v>0</v>
      </c>
      <c r="AL3" s="29">
        <f>H3*0.35</f>
        <v>0</v>
      </c>
      <c r="AM3" s="29">
        <f>Y3*0.55</f>
        <v>0</v>
      </c>
      <c r="AN3" s="29">
        <f>AE3/5*0.1</f>
        <v>0</v>
      </c>
      <c r="AO3" s="30">
        <f>AL3+AM3+AN3</f>
        <v>0</v>
      </c>
    </row>
    <row r="6" ht="14.25"/>
    <row r="7" customFormat="1" ht="81.75" customHeight="1" spans="1:41">
      <c r="A7" s="31"/>
      <c r="B7" s="32" t="s">
        <v>59</v>
      </c>
      <c r="C7" s="33"/>
      <c r="D7" s="33"/>
      <c r="E7" s="33"/>
      <c r="F7" s="33"/>
      <c r="G7" s="33"/>
      <c r="H7" s="33"/>
      <c r="I7" s="33"/>
      <c r="J7" s="34"/>
      <c r="K7" s="35"/>
      <c r="L7" s="36"/>
      <c r="U7" s="4"/>
      <c r="W7" s="4"/>
      <c r="AO7" s="4"/>
    </row>
  </sheetData>
  <mergeCells count="16">
    <mergeCell ref="I1:S1"/>
    <mergeCell ref="T1:X1"/>
    <mergeCell ref="Z1:AD1"/>
    <mergeCell ref="AF1:AK1"/>
    <mergeCell ref="AL1:AO1"/>
    <mergeCell ref="B7:K7"/>
    <mergeCell ref="A1:A2"/>
    <mergeCell ref="B1:B2"/>
    <mergeCell ref="C1:C2"/>
    <mergeCell ref="D1:D2"/>
    <mergeCell ref="E1:E2"/>
    <mergeCell ref="F1:F2"/>
    <mergeCell ref="G1:G2"/>
    <mergeCell ref="H1:H2"/>
    <mergeCell ref="Y1:Y2"/>
    <mergeCell ref="AE1:A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硕士25级X班</vt:lpstr>
      <vt:lpstr>博士25级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为了得到刘大尉也要加倍努力！</cp:lastModifiedBy>
  <dcterms:created xsi:type="dcterms:W3CDTF">2014-09-12T00:32:00Z</dcterms:created>
  <cp:lastPrinted>2016-11-04T01:47:00Z</cp:lastPrinted>
  <dcterms:modified xsi:type="dcterms:W3CDTF">2026-09-04T06:20:03Z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6CC8CF0D8806467BB3B22F054FDCB361_13</vt:lpwstr>
  </property>
  <property fmtid="{D5CDD505-2E9C-101B-9397-08002B2CF9AE}" pid="4" name="CalculationRule">
    <vt:i4>0</vt:i4>
  </property>
</Properties>
</file>